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xr:revisionPtr revIDLastSave="0" documentId="13_ncr:1_{21DC0471-A245-4808-8332-B149ADF55725}" xr6:coauthVersionLast="47" xr6:coauthVersionMax="47" xr10:uidLastSave="{00000000-0000-0000-0000-000000000000}"/>
  <bookViews>
    <workbookView xWindow="1440" yWindow="438" windowWidth="26396" windowHeight="16416" xr2:uid="{C3292C69-A395-4075-8165-0AFD7DF69E4C}"/>
  </bookViews>
  <sheets>
    <sheet name="月次損益・資金繰り予定表" sheetId="1" r:id="rId1"/>
    <sheet name="月次損益・資金繰り予定表 (サンプル)" sheetId="2" r:id="rId2"/>
  </sheets>
  <definedNames>
    <definedName name="_xlnm.Print_Area" localSheetId="0">月次損益・資金繰り予定表!$B$2:$AD$126</definedName>
    <definedName name="_xlnm.Print_Area" localSheetId="1">'月次損益・資金繰り予定表 (サンプル)'!$B$2:$AD$126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15" i="2" l="1"/>
  <c r="AA115" i="2"/>
  <c r="Z115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C113" i="2"/>
  <c r="C112" i="2"/>
  <c r="C111" i="2"/>
  <c r="C110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AB103" i="2"/>
  <c r="AA103" i="2"/>
  <c r="Z103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AB100" i="2"/>
  <c r="AB107" i="2" s="1"/>
  <c r="AA100" i="2"/>
  <c r="AA107" i="2" s="1"/>
  <c r="Z100" i="2"/>
  <c r="Z107" i="2" s="1"/>
  <c r="Y100" i="2"/>
  <c r="Y107" i="2" s="1"/>
  <c r="X100" i="2"/>
  <c r="X107" i="2" s="1"/>
  <c r="W100" i="2"/>
  <c r="W107" i="2" s="1"/>
  <c r="V100" i="2"/>
  <c r="V107" i="2" s="1"/>
  <c r="U100" i="2"/>
  <c r="U107" i="2" s="1"/>
  <c r="T100" i="2"/>
  <c r="T107" i="2" s="1"/>
  <c r="S100" i="2"/>
  <c r="S107" i="2" s="1"/>
  <c r="R100" i="2"/>
  <c r="R107" i="2" s="1"/>
  <c r="Q100" i="2"/>
  <c r="Q107" i="2" s="1"/>
  <c r="P100" i="2"/>
  <c r="P107" i="2" s="1"/>
  <c r="O100" i="2"/>
  <c r="O107" i="2" s="1"/>
  <c r="N100" i="2"/>
  <c r="N107" i="2" s="1"/>
  <c r="M100" i="2"/>
  <c r="M107" i="2" s="1"/>
  <c r="L100" i="2"/>
  <c r="L107" i="2" s="1"/>
  <c r="K100" i="2"/>
  <c r="K107" i="2" s="1"/>
  <c r="J100" i="2"/>
  <c r="J107" i="2" s="1"/>
  <c r="I100" i="2"/>
  <c r="I107" i="2" s="1"/>
  <c r="H100" i="2"/>
  <c r="H107" i="2" s="1"/>
  <c r="G100" i="2"/>
  <c r="G107" i="2" s="1"/>
  <c r="F100" i="2"/>
  <c r="F107" i="2" s="1"/>
  <c r="E100" i="2"/>
  <c r="E107" i="2" s="1"/>
  <c r="Z99" i="2"/>
  <c r="U99" i="2"/>
  <c r="U108" i="2" s="1"/>
  <c r="U121" i="2" s="1"/>
  <c r="R99" i="2"/>
  <c r="R108" i="2" s="1"/>
  <c r="R121" i="2" s="1"/>
  <c r="E99" i="2"/>
  <c r="E108" i="2" s="1"/>
  <c r="E121" i="2" s="1"/>
  <c r="E123" i="2" s="1"/>
  <c r="F122" i="2" s="1"/>
  <c r="P95" i="2"/>
  <c r="O95" i="2"/>
  <c r="N95" i="2"/>
  <c r="M95" i="2"/>
  <c r="L95" i="2"/>
  <c r="K95" i="2"/>
  <c r="J95" i="2"/>
  <c r="I95" i="2"/>
  <c r="H95" i="2"/>
  <c r="G95" i="2"/>
  <c r="P94" i="2"/>
  <c r="O94" i="2"/>
  <c r="M94" i="2"/>
  <c r="K94" i="2"/>
  <c r="H94" i="2"/>
  <c r="G94" i="2"/>
  <c r="O92" i="2"/>
  <c r="G92" i="2"/>
  <c r="K91" i="2"/>
  <c r="K90" i="2" s="1"/>
  <c r="AB90" i="2"/>
  <c r="AA90" i="2"/>
  <c r="Z90" i="2"/>
  <c r="Y90" i="2"/>
  <c r="X90" i="2"/>
  <c r="W90" i="2"/>
  <c r="W99" i="2" s="1"/>
  <c r="V90" i="2"/>
  <c r="U90" i="2"/>
  <c r="T90" i="2"/>
  <c r="S90" i="2"/>
  <c r="R90" i="2"/>
  <c r="Q90" i="2"/>
  <c r="F90" i="2"/>
  <c r="E90" i="2"/>
  <c r="AB86" i="2"/>
  <c r="AB99" i="2" s="1"/>
  <c r="AB108" i="2" s="1"/>
  <c r="AB121" i="2" s="1"/>
  <c r="AA86" i="2"/>
  <c r="AA99" i="2" s="1"/>
  <c r="Z86" i="2"/>
  <c r="Y86" i="2"/>
  <c r="Y99" i="2" s="1"/>
  <c r="X86" i="2"/>
  <c r="X99" i="2" s="1"/>
  <c r="X108" i="2" s="1"/>
  <c r="X121" i="2" s="1"/>
  <c r="W86" i="2"/>
  <c r="V86" i="2"/>
  <c r="V99" i="2" s="1"/>
  <c r="U86" i="2"/>
  <c r="T86" i="2"/>
  <c r="T99" i="2" s="1"/>
  <c r="T108" i="2" s="1"/>
  <c r="T121" i="2" s="1"/>
  <c r="S86" i="2"/>
  <c r="S99" i="2" s="1"/>
  <c r="R86" i="2"/>
  <c r="Q86" i="2"/>
  <c r="Q99" i="2" s="1"/>
  <c r="F86" i="2"/>
  <c r="F99" i="2" s="1"/>
  <c r="F108" i="2" s="1"/>
  <c r="F121" i="2" s="1"/>
  <c r="E86" i="2"/>
  <c r="P78" i="2"/>
  <c r="P93" i="2" s="1"/>
  <c r="O78" i="2"/>
  <c r="O93" i="2" s="1"/>
  <c r="N78" i="2"/>
  <c r="N93" i="2" s="1"/>
  <c r="M78" i="2"/>
  <c r="M93" i="2" s="1"/>
  <c r="L78" i="2"/>
  <c r="L93" i="2" s="1"/>
  <c r="K78" i="2"/>
  <c r="K93" i="2" s="1"/>
  <c r="J78" i="2"/>
  <c r="J93" i="2" s="1"/>
  <c r="I78" i="2"/>
  <c r="I93" i="2" s="1"/>
  <c r="H78" i="2"/>
  <c r="H93" i="2" s="1"/>
  <c r="G78" i="2"/>
  <c r="G93" i="2" s="1"/>
  <c r="F78" i="2"/>
  <c r="E78" i="2"/>
  <c r="P77" i="2"/>
  <c r="O77" i="2"/>
  <c r="N77" i="2"/>
  <c r="N94" i="2" s="1"/>
  <c r="M77" i="2"/>
  <c r="L77" i="2"/>
  <c r="L94" i="2" s="1"/>
  <c r="K77" i="2"/>
  <c r="J77" i="2"/>
  <c r="J94" i="2" s="1"/>
  <c r="I77" i="2"/>
  <c r="I94" i="2" s="1"/>
  <c r="H77" i="2"/>
  <c r="G77" i="2"/>
  <c r="F77" i="2"/>
  <c r="E77" i="2"/>
  <c r="O73" i="2"/>
  <c r="M73" i="2"/>
  <c r="M92" i="2" s="1"/>
  <c r="J73" i="2"/>
  <c r="J92" i="2" s="1"/>
  <c r="G73" i="2"/>
  <c r="E73" i="2"/>
  <c r="P71" i="2"/>
  <c r="O71" i="2"/>
  <c r="N71" i="2"/>
  <c r="M71" i="2"/>
  <c r="L71" i="2"/>
  <c r="K71" i="2"/>
  <c r="J71" i="2"/>
  <c r="I71" i="2"/>
  <c r="I73" i="2" s="1"/>
  <c r="I92" i="2" s="1"/>
  <c r="H71" i="2"/>
  <c r="G71" i="2"/>
  <c r="P70" i="2"/>
  <c r="P73" i="2" s="1"/>
  <c r="P92" i="2" s="1"/>
  <c r="O70" i="2"/>
  <c r="N70" i="2"/>
  <c r="N73" i="2" s="1"/>
  <c r="N92" i="2" s="1"/>
  <c r="M70" i="2"/>
  <c r="L70" i="2"/>
  <c r="L73" i="2" s="1"/>
  <c r="L92" i="2" s="1"/>
  <c r="K70" i="2"/>
  <c r="K73" i="2" s="1"/>
  <c r="K92" i="2" s="1"/>
  <c r="J70" i="2"/>
  <c r="I70" i="2"/>
  <c r="H70" i="2"/>
  <c r="H73" i="2" s="1"/>
  <c r="H92" i="2" s="1"/>
  <c r="G70" i="2"/>
  <c r="F70" i="2"/>
  <c r="F73" i="2" s="1"/>
  <c r="P68" i="2"/>
  <c r="P91" i="2" s="1"/>
  <c r="N68" i="2"/>
  <c r="N91" i="2" s="1"/>
  <c r="K68" i="2"/>
  <c r="H68" i="2"/>
  <c r="H91" i="2" s="1"/>
  <c r="F68" i="2"/>
  <c r="E68" i="2"/>
  <c r="P66" i="2"/>
  <c r="O66" i="2"/>
  <c r="N66" i="2"/>
  <c r="M66" i="2"/>
  <c r="L66" i="2"/>
  <c r="K66" i="2"/>
  <c r="J66" i="2"/>
  <c r="J68" i="2" s="1"/>
  <c r="J91" i="2" s="1"/>
  <c r="J90" i="2" s="1"/>
  <c r="I66" i="2"/>
  <c r="H66" i="2"/>
  <c r="G66" i="2"/>
  <c r="P65" i="2"/>
  <c r="O65" i="2"/>
  <c r="O68" i="2" s="1"/>
  <c r="O91" i="2" s="1"/>
  <c r="O90" i="2" s="1"/>
  <c r="N65" i="2"/>
  <c r="M65" i="2"/>
  <c r="M68" i="2" s="1"/>
  <c r="M91" i="2" s="1"/>
  <c r="L65" i="2"/>
  <c r="L68" i="2" s="1"/>
  <c r="L91" i="2" s="1"/>
  <c r="L90" i="2" s="1"/>
  <c r="K65" i="2"/>
  <c r="J65" i="2"/>
  <c r="I65" i="2"/>
  <c r="I68" i="2" s="1"/>
  <c r="I91" i="2" s="1"/>
  <c r="H65" i="2"/>
  <c r="G65" i="2"/>
  <c r="G68" i="2" s="1"/>
  <c r="G91" i="2" s="1"/>
  <c r="G90" i="2" s="1"/>
  <c r="F65" i="2"/>
  <c r="O63" i="2"/>
  <c r="O87" i="2" s="1"/>
  <c r="O86" i="2" s="1"/>
  <c r="L63" i="2"/>
  <c r="L87" i="2" s="1"/>
  <c r="L86" i="2" s="1"/>
  <c r="I63" i="2"/>
  <c r="I87" i="2" s="1"/>
  <c r="I86" i="2" s="1"/>
  <c r="G63" i="2"/>
  <c r="G87" i="2" s="1"/>
  <c r="G86" i="2" s="1"/>
  <c r="E63" i="2"/>
  <c r="P61" i="2"/>
  <c r="O61" i="2"/>
  <c r="N61" i="2"/>
  <c r="M61" i="2"/>
  <c r="L61" i="2"/>
  <c r="K61" i="2"/>
  <c r="K63" i="2" s="1"/>
  <c r="K87" i="2" s="1"/>
  <c r="K86" i="2" s="1"/>
  <c r="K99" i="2" s="1"/>
  <c r="K108" i="2" s="1"/>
  <c r="K121" i="2" s="1"/>
  <c r="J61" i="2"/>
  <c r="I61" i="2"/>
  <c r="H61" i="2"/>
  <c r="G61" i="2"/>
  <c r="P60" i="2"/>
  <c r="P63" i="2" s="1"/>
  <c r="P87" i="2" s="1"/>
  <c r="P86" i="2" s="1"/>
  <c r="O60" i="2"/>
  <c r="N60" i="2"/>
  <c r="N63" i="2" s="1"/>
  <c r="N87" i="2" s="1"/>
  <c r="N86" i="2" s="1"/>
  <c r="M60" i="2"/>
  <c r="M63" i="2" s="1"/>
  <c r="M87" i="2" s="1"/>
  <c r="M86" i="2" s="1"/>
  <c r="L60" i="2"/>
  <c r="K60" i="2"/>
  <c r="J60" i="2"/>
  <c r="J63" i="2" s="1"/>
  <c r="J87" i="2" s="1"/>
  <c r="J86" i="2" s="1"/>
  <c r="I60" i="2"/>
  <c r="H60" i="2"/>
  <c r="H63" i="2" s="1"/>
  <c r="H87" i="2" s="1"/>
  <c r="H86" i="2" s="1"/>
  <c r="G60" i="2"/>
  <c r="F60" i="2"/>
  <c r="F63" i="2" s="1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V20" i="2"/>
  <c r="V21" i="2" s="1"/>
  <c r="AB19" i="2"/>
  <c r="AB20" i="2" s="1"/>
  <c r="AA19" i="2"/>
  <c r="AA20" i="2" s="1"/>
  <c r="Z19" i="2"/>
  <c r="Z20" i="2" s="1"/>
  <c r="Y19" i="2"/>
  <c r="Y20" i="2" s="1"/>
  <c r="X19" i="2"/>
  <c r="X20" i="2" s="1"/>
  <c r="W19" i="2"/>
  <c r="W20" i="2" s="1"/>
  <c r="V19" i="2"/>
  <c r="U19" i="2"/>
  <c r="U20" i="2" s="1"/>
  <c r="T19" i="2"/>
  <c r="T20" i="2" s="1"/>
  <c r="S19" i="2"/>
  <c r="S20" i="2" s="1"/>
  <c r="R19" i="2"/>
  <c r="R20" i="2" s="1"/>
  <c r="Q19" i="2"/>
  <c r="Q20" i="2" s="1"/>
  <c r="P19" i="2"/>
  <c r="P20" i="2" s="1"/>
  <c r="O19" i="2"/>
  <c r="O20" i="2" s="1"/>
  <c r="N19" i="2"/>
  <c r="N20" i="2" s="1"/>
  <c r="M19" i="2"/>
  <c r="M20" i="2" s="1"/>
  <c r="L19" i="2"/>
  <c r="L20" i="2" s="1"/>
  <c r="K19" i="2"/>
  <c r="K20" i="2" s="1"/>
  <c r="J19" i="2"/>
  <c r="J20" i="2" s="1"/>
  <c r="I19" i="2"/>
  <c r="I20" i="2" s="1"/>
  <c r="H19" i="2"/>
  <c r="H20" i="2" s="1"/>
  <c r="G19" i="2"/>
  <c r="G20" i="2" s="1"/>
  <c r="F19" i="2"/>
  <c r="F20" i="2" s="1"/>
  <c r="E19" i="2"/>
  <c r="E20" i="2" s="1"/>
  <c r="H95" i="1"/>
  <c r="I95" i="1"/>
  <c r="J95" i="1"/>
  <c r="K95" i="1"/>
  <c r="L95" i="1"/>
  <c r="M95" i="1"/>
  <c r="N95" i="1"/>
  <c r="O95" i="1"/>
  <c r="P95" i="1"/>
  <c r="G95" i="1"/>
  <c r="J94" i="1"/>
  <c r="K94" i="1"/>
  <c r="L94" i="1"/>
  <c r="M94" i="1"/>
  <c r="H93" i="1"/>
  <c r="I93" i="1"/>
  <c r="J93" i="1"/>
  <c r="P93" i="1"/>
  <c r="F78" i="1"/>
  <c r="G78" i="1"/>
  <c r="G93" i="1" s="1"/>
  <c r="H78" i="1"/>
  <c r="I78" i="1"/>
  <c r="J78" i="1"/>
  <c r="K78" i="1"/>
  <c r="K93" i="1" s="1"/>
  <c r="L78" i="1"/>
  <c r="L93" i="1" s="1"/>
  <c r="M78" i="1"/>
  <c r="M93" i="1" s="1"/>
  <c r="N78" i="1"/>
  <c r="N93" i="1" s="1"/>
  <c r="O78" i="1"/>
  <c r="O93" i="1" s="1"/>
  <c r="P78" i="1"/>
  <c r="E78" i="1"/>
  <c r="F77" i="1"/>
  <c r="G77" i="1"/>
  <c r="G94" i="1" s="1"/>
  <c r="H77" i="1"/>
  <c r="H94" i="1" s="1"/>
  <c r="I77" i="1"/>
  <c r="I94" i="1" s="1"/>
  <c r="J77" i="1"/>
  <c r="K77" i="1"/>
  <c r="L77" i="1"/>
  <c r="M77" i="1"/>
  <c r="N77" i="1"/>
  <c r="N94" i="1" s="1"/>
  <c r="O77" i="1"/>
  <c r="O94" i="1" s="1"/>
  <c r="P77" i="1"/>
  <c r="P94" i="1" s="1"/>
  <c r="E77" i="1"/>
  <c r="F90" i="1"/>
  <c r="E73" i="1"/>
  <c r="E68" i="1"/>
  <c r="E63" i="1"/>
  <c r="H70" i="1"/>
  <c r="I70" i="1"/>
  <c r="I73" i="1" s="1"/>
  <c r="I92" i="1" s="1"/>
  <c r="J70" i="1"/>
  <c r="K70" i="1"/>
  <c r="L70" i="1"/>
  <c r="L73" i="1" s="1"/>
  <c r="L92" i="1" s="1"/>
  <c r="M70" i="1"/>
  <c r="M73" i="1" s="1"/>
  <c r="M92" i="1" s="1"/>
  <c r="N70" i="1"/>
  <c r="O70" i="1"/>
  <c r="P70" i="1"/>
  <c r="H71" i="1"/>
  <c r="I71" i="1"/>
  <c r="J71" i="1"/>
  <c r="K71" i="1"/>
  <c r="L71" i="1"/>
  <c r="M71" i="1"/>
  <c r="N71" i="1"/>
  <c r="O71" i="1"/>
  <c r="P71" i="1"/>
  <c r="G71" i="1"/>
  <c r="G70" i="1"/>
  <c r="G73" i="1" s="1"/>
  <c r="G92" i="1" s="1"/>
  <c r="F70" i="1"/>
  <c r="F73" i="1" s="1"/>
  <c r="H66" i="1"/>
  <c r="I66" i="1"/>
  <c r="J66" i="1"/>
  <c r="K66" i="1"/>
  <c r="K68" i="1" s="1"/>
  <c r="K91" i="1" s="1"/>
  <c r="L66" i="1"/>
  <c r="M66" i="1"/>
  <c r="N66" i="1"/>
  <c r="O66" i="1"/>
  <c r="P66" i="1"/>
  <c r="G66" i="1"/>
  <c r="G65" i="1"/>
  <c r="G68" i="1" s="1"/>
  <c r="G91" i="1" s="1"/>
  <c r="H65" i="1"/>
  <c r="H68" i="1" s="1"/>
  <c r="H91" i="1" s="1"/>
  <c r="I65" i="1"/>
  <c r="I68" i="1" s="1"/>
  <c r="I91" i="1" s="1"/>
  <c r="J65" i="1"/>
  <c r="J68" i="1" s="1"/>
  <c r="J91" i="1" s="1"/>
  <c r="K65" i="1"/>
  <c r="L65" i="1"/>
  <c r="L68" i="1" s="1"/>
  <c r="L91" i="1" s="1"/>
  <c r="M65" i="1"/>
  <c r="N65" i="1"/>
  <c r="O65" i="1"/>
  <c r="P65" i="1"/>
  <c r="P68" i="1" s="1"/>
  <c r="P91" i="1" s="1"/>
  <c r="F65" i="1"/>
  <c r="F68" i="1" s="1"/>
  <c r="H61" i="1"/>
  <c r="H63" i="1" s="1"/>
  <c r="H87" i="1" s="1"/>
  <c r="H86" i="1" s="1"/>
  <c r="I61" i="1"/>
  <c r="J61" i="1"/>
  <c r="K61" i="1"/>
  <c r="L61" i="1"/>
  <c r="L63" i="1" s="1"/>
  <c r="L87" i="1" s="1"/>
  <c r="L86" i="1" s="1"/>
  <c r="M61" i="1"/>
  <c r="N61" i="1"/>
  <c r="O61" i="1"/>
  <c r="P61" i="1"/>
  <c r="P63" i="1" s="1"/>
  <c r="P87" i="1" s="1"/>
  <c r="P86" i="1" s="1"/>
  <c r="G61" i="1"/>
  <c r="G60" i="1"/>
  <c r="H60" i="1"/>
  <c r="I60" i="1"/>
  <c r="I63" i="1" s="1"/>
  <c r="I87" i="1" s="1"/>
  <c r="I86" i="1" s="1"/>
  <c r="J60" i="1"/>
  <c r="K60" i="1"/>
  <c r="K63" i="1" s="1"/>
  <c r="K87" i="1" s="1"/>
  <c r="K86" i="1" s="1"/>
  <c r="L60" i="1"/>
  <c r="M60" i="1"/>
  <c r="M63" i="1" s="1"/>
  <c r="M87" i="1" s="1"/>
  <c r="M86" i="1" s="1"/>
  <c r="N60" i="1"/>
  <c r="N63" i="1" s="1"/>
  <c r="N87" i="1" s="1"/>
  <c r="N86" i="1" s="1"/>
  <c r="O60" i="1"/>
  <c r="O63" i="1" s="1"/>
  <c r="O87" i="1" s="1"/>
  <c r="O86" i="1" s="1"/>
  <c r="P60" i="1"/>
  <c r="F60" i="1"/>
  <c r="F63" i="1" s="1"/>
  <c r="AB115" i="1"/>
  <c r="AA115" i="1"/>
  <c r="Z115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C113" i="1"/>
  <c r="C112" i="1"/>
  <c r="C111" i="1"/>
  <c r="C110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AB90" i="1"/>
  <c r="AA90" i="1"/>
  <c r="Z90" i="1"/>
  <c r="Y90" i="1"/>
  <c r="X90" i="1"/>
  <c r="W90" i="1"/>
  <c r="V90" i="1"/>
  <c r="U90" i="1"/>
  <c r="T90" i="1"/>
  <c r="S90" i="1"/>
  <c r="R90" i="1"/>
  <c r="Q90" i="1"/>
  <c r="E90" i="1"/>
  <c r="AB86" i="1"/>
  <c r="AB99" i="1" s="1"/>
  <c r="AA86" i="1"/>
  <c r="AA99" i="1" s="1"/>
  <c r="Z86" i="1"/>
  <c r="Y86" i="1"/>
  <c r="X86" i="1"/>
  <c r="W86" i="1"/>
  <c r="V86" i="1"/>
  <c r="U86" i="1"/>
  <c r="T86" i="1"/>
  <c r="S86" i="1"/>
  <c r="S99" i="1" s="1"/>
  <c r="R86" i="1"/>
  <c r="Q86" i="1"/>
  <c r="Q99" i="1" s="1"/>
  <c r="F86" i="1"/>
  <c r="E86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B19" i="1"/>
  <c r="AB20" i="1" s="1"/>
  <c r="AA19" i="1"/>
  <c r="AA20" i="1" s="1"/>
  <c r="Z19" i="1"/>
  <c r="Z20" i="1" s="1"/>
  <c r="Y19" i="1"/>
  <c r="Y20" i="1" s="1"/>
  <c r="X19" i="1"/>
  <c r="X20" i="1" s="1"/>
  <c r="W19" i="1"/>
  <c r="W20" i="1" s="1"/>
  <c r="V19" i="1"/>
  <c r="V20" i="1" s="1"/>
  <c r="V44" i="1" s="1"/>
  <c r="U19" i="1"/>
  <c r="U20" i="1" s="1"/>
  <c r="T19" i="1"/>
  <c r="T20" i="1" s="1"/>
  <c r="S19" i="1"/>
  <c r="S20" i="1" s="1"/>
  <c r="R19" i="1"/>
  <c r="R20" i="1" s="1"/>
  <c r="Q19" i="1"/>
  <c r="Q20" i="1" s="1"/>
  <c r="P19" i="1"/>
  <c r="P20" i="1" s="1"/>
  <c r="O19" i="1"/>
  <c r="O20" i="1" s="1"/>
  <c r="N19" i="1"/>
  <c r="N20" i="1" s="1"/>
  <c r="M19" i="1"/>
  <c r="M20" i="1" s="1"/>
  <c r="M21" i="1" s="1"/>
  <c r="L19" i="1"/>
  <c r="L20" i="1" s="1"/>
  <c r="K19" i="1"/>
  <c r="K20" i="1" s="1"/>
  <c r="J19" i="1"/>
  <c r="J20" i="1" s="1"/>
  <c r="I19" i="1"/>
  <c r="I20" i="1" s="1"/>
  <c r="H19" i="1"/>
  <c r="H20" i="1" s="1"/>
  <c r="G19" i="1"/>
  <c r="G20" i="1" s="1"/>
  <c r="F19" i="1"/>
  <c r="F20" i="1" s="1"/>
  <c r="E19" i="1"/>
  <c r="E20" i="1" s="1"/>
  <c r="P73" i="1" l="1"/>
  <c r="P92" i="1" s="1"/>
  <c r="N73" i="1"/>
  <c r="N92" i="1" s="1"/>
  <c r="O73" i="1"/>
  <c r="O92" i="1" s="1"/>
  <c r="K73" i="1"/>
  <c r="K92" i="1" s="1"/>
  <c r="K90" i="1" s="1"/>
  <c r="K99" i="1" s="1"/>
  <c r="J73" i="1"/>
  <c r="J92" i="1" s="1"/>
  <c r="H73" i="1"/>
  <c r="H92" i="1" s="1"/>
  <c r="H90" i="1" s="1"/>
  <c r="H99" i="1" s="1"/>
  <c r="O68" i="1"/>
  <c r="O91" i="1" s="1"/>
  <c r="M68" i="1"/>
  <c r="M91" i="1" s="1"/>
  <c r="M90" i="1" s="1"/>
  <c r="M99" i="1" s="1"/>
  <c r="N68" i="1"/>
  <c r="N91" i="1" s="1"/>
  <c r="G63" i="1"/>
  <c r="G87" i="1" s="1"/>
  <c r="G86" i="1" s="1"/>
  <c r="J63" i="1"/>
  <c r="J87" i="1" s="1"/>
  <c r="J86" i="1" s="1"/>
  <c r="I90" i="1"/>
  <c r="I99" i="1" s="1"/>
  <c r="O90" i="1"/>
  <c r="O99" i="1" s="1"/>
  <c r="L21" i="2"/>
  <c r="L44" i="2"/>
  <c r="T21" i="2"/>
  <c r="T44" i="2"/>
  <c r="AB44" i="2"/>
  <c r="AB21" i="2"/>
  <c r="G99" i="2"/>
  <c r="G108" i="2" s="1"/>
  <c r="G121" i="2" s="1"/>
  <c r="V108" i="2"/>
  <c r="V121" i="2" s="1"/>
  <c r="F123" i="2"/>
  <c r="G122" i="2" s="1"/>
  <c r="G123" i="2" s="1"/>
  <c r="H122" i="2" s="1"/>
  <c r="E44" i="2"/>
  <c r="E21" i="2"/>
  <c r="F44" i="2"/>
  <c r="F21" i="2"/>
  <c r="L99" i="2"/>
  <c r="L108" i="2" s="1"/>
  <c r="L121" i="2" s="1"/>
  <c r="G44" i="2"/>
  <c r="G21" i="2"/>
  <c r="O44" i="2"/>
  <c r="O21" i="2"/>
  <c r="W44" i="2"/>
  <c r="W21" i="2"/>
  <c r="O99" i="2"/>
  <c r="O108" i="2" s="1"/>
  <c r="O121" i="2" s="1"/>
  <c r="M90" i="2"/>
  <c r="H90" i="2"/>
  <c r="Q108" i="2"/>
  <c r="Q121" i="2" s="1"/>
  <c r="Y108" i="2"/>
  <c r="Y121" i="2" s="1"/>
  <c r="Z108" i="2"/>
  <c r="Z121" i="2" s="1"/>
  <c r="H44" i="2"/>
  <c r="H21" i="2"/>
  <c r="P44" i="2"/>
  <c r="P21" i="2"/>
  <c r="X44" i="2"/>
  <c r="X21" i="2"/>
  <c r="H99" i="2"/>
  <c r="H108" i="2" s="1"/>
  <c r="H121" i="2" s="1"/>
  <c r="M99" i="2"/>
  <c r="M108" i="2" s="1"/>
  <c r="M121" i="2" s="1"/>
  <c r="Q44" i="2"/>
  <c r="Q21" i="2"/>
  <c r="N90" i="2"/>
  <c r="N99" i="2" s="1"/>
  <c r="N108" i="2" s="1"/>
  <c r="N121" i="2" s="1"/>
  <c r="M44" i="2"/>
  <c r="M21" i="2"/>
  <c r="U44" i="2"/>
  <c r="U21" i="2"/>
  <c r="Y44" i="2"/>
  <c r="Y21" i="2"/>
  <c r="S108" i="2"/>
  <c r="S121" i="2" s="1"/>
  <c r="R44" i="2"/>
  <c r="R21" i="2"/>
  <c r="N44" i="2"/>
  <c r="N21" i="2"/>
  <c r="I44" i="2"/>
  <c r="I21" i="2"/>
  <c r="AA108" i="2"/>
  <c r="AA121" i="2" s="1"/>
  <c r="J44" i="2"/>
  <c r="J21" i="2"/>
  <c r="Z44" i="2"/>
  <c r="Z21" i="2"/>
  <c r="J99" i="2"/>
  <c r="J108" i="2" s="1"/>
  <c r="J121" i="2" s="1"/>
  <c r="P90" i="2"/>
  <c r="P99" i="2" s="1"/>
  <c r="P108" i="2" s="1"/>
  <c r="P121" i="2" s="1"/>
  <c r="K44" i="2"/>
  <c r="K21" i="2"/>
  <c r="S44" i="2"/>
  <c r="S21" i="2"/>
  <c r="AA44" i="2"/>
  <c r="AA21" i="2"/>
  <c r="I90" i="2"/>
  <c r="I99" i="2" s="1"/>
  <c r="I108" i="2" s="1"/>
  <c r="I121" i="2" s="1"/>
  <c r="W108" i="2"/>
  <c r="W121" i="2" s="1"/>
  <c r="V44" i="2"/>
  <c r="F44" i="1"/>
  <c r="F52" i="1" s="1"/>
  <c r="F55" i="1" s="1"/>
  <c r="F57" i="1" s="1"/>
  <c r="P90" i="1"/>
  <c r="P99" i="1" s="1"/>
  <c r="L90" i="1"/>
  <c r="L99" i="1" s="1"/>
  <c r="J90" i="1"/>
  <c r="J99" i="1" s="1"/>
  <c r="G90" i="1"/>
  <c r="G99" i="1" s="1"/>
  <c r="Z99" i="1"/>
  <c r="T99" i="1"/>
  <c r="W99" i="1"/>
  <c r="X99" i="1"/>
  <c r="U107" i="1"/>
  <c r="R99" i="1"/>
  <c r="E99" i="1"/>
  <c r="J44" i="1"/>
  <c r="J45" i="1" s="1"/>
  <c r="G44" i="1"/>
  <c r="G52" i="1" s="1"/>
  <c r="G55" i="1" s="1"/>
  <c r="G57" i="1" s="1"/>
  <c r="U99" i="1"/>
  <c r="R44" i="1"/>
  <c r="R45" i="1" s="1"/>
  <c r="F107" i="1"/>
  <c r="N107" i="1"/>
  <c r="V107" i="1"/>
  <c r="Y99" i="1"/>
  <c r="G107" i="1"/>
  <c r="O107" i="1"/>
  <c r="W107" i="1"/>
  <c r="W108" i="1" s="1"/>
  <c r="W121" i="1" s="1"/>
  <c r="AA107" i="1"/>
  <c r="AA108" i="1" s="1"/>
  <c r="AA121" i="1" s="1"/>
  <c r="W44" i="1"/>
  <c r="W45" i="1" s="1"/>
  <c r="Z44" i="1"/>
  <c r="Z52" i="1" s="1"/>
  <c r="Z55" i="1" s="1"/>
  <c r="Z57" i="1" s="1"/>
  <c r="E21" i="1"/>
  <c r="E44" i="1"/>
  <c r="E45" i="1" s="1"/>
  <c r="U21" i="1"/>
  <c r="U44" i="1"/>
  <c r="U52" i="1" s="1"/>
  <c r="U55" i="1" s="1"/>
  <c r="U57" i="1" s="1"/>
  <c r="N44" i="1"/>
  <c r="N45" i="1" s="1"/>
  <c r="I107" i="1"/>
  <c r="Q107" i="1"/>
  <c r="Q108" i="1" s="1"/>
  <c r="Q121" i="1" s="1"/>
  <c r="Y107" i="1"/>
  <c r="M44" i="1"/>
  <c r="M52" i="1" s="1"/>
  <c r="M55" i="1" s="1"/>
  <c r="M57" i="1" s="1"/>
  <c r="O44" i="1"/>
  <c r="O45" i="1" s="1"/>
  <c r="J107" i="1"/>
  <c r="Z107" i="1"/>
  <c r="Z108" i="1" s="1"/>
  <c r="Z121" i="1" s="1"/>
  <c r="K107" i="1"/>
  <c r="S107" i="1"/>
  <c r="S108" i="1" s="1"/>
  <c r="S121" i="1" s="1"/>
  <c r="F99" i="1"/>
  <c r="V99" i="1"/>
  <c r="L107" i="1"/>
  <c r="T107" i="1"/>
  <c r="T108" i="1" s="1"/>
  <c r="T121" i="1" s="1"/>
  <c r="AB107" i="1"/>
  <c r="AB108" i="1" s="1"/>
  <c r="AB121" i="1" s="1"/>
  <c r="R107" i="1"/>
  <c r="E107" i="1"/>
  <c r="M107" i="1"/>
  <c r="H107" i="1"/>
  <c r="P107" i="1"/>
  <c r="X107" i="1"/>
  <c r="X44" i="1"/>
  <c r="X21" i="1"/>
  <c r="I44" i="1"/>
  <c r="I21" i="1"/>
  <c r="Q44" i="1"/>
  <c r="Q21" i="1"/>
  <c r="K44" i="1"/>
  <c r="K21" i="1"/>
  <c r="S44" i="1"/>
  <c r="S21" i="1"/>
  <c r="L44" i="1"/>
  <c r="L21" i="1"/>
  <c r="T44" i="1"/>
  <c r="T21" i="1"/>
  <c r="AB21" i="1"/>
  <c r="AB44" i="1"/>
  <c r="H44" i="1"/>
  <c r="H21" i="1"/>
  <c r="Y44" i="1"/>
  <c r="Y21" i="1"/>
  <c r="V45" i="1"/>
  <c r="V52" i="1"/>
  <c r="V55" i="1" s="1"/>
  <c r="V57" i="1" s="1"/>
  <c r="P44" i="1"/>
  <c r="P21" i="1"/>
  <c r="AA44" i="1"/>
  <c r="AA21" i="1"/>
  <c r="F21" i="1"/>
  <c r="N21" i="1"/>
  <c r="V21" i="1"/>
  <c r="G21" i="1"/>
  <c r="O21" i="1"/>
  <c r="W21" i="1"/>
  <c r="J21" i="1"/>
  <c r="R21" i="1"/>
  <c r="Z21" i="1"/>
  <c r="N90" i="1" l="1"/>
  <c r="N99" i="1" s="1"/>
  <c r="N108" i="1" s="1"/>
  <c r="N121" i="1" s="1"/>
  <c r="F45" i="1"/>
  <c r="I52" i="2"/>
  <c r="I55" i="2" s="1"/>
  <c r="I57" i="2" s="1"/>
  <c r="I45" i="2"/>
  <c r="E52" i="2"/>
  <c r="E55" i="2" s="1"/>
  <c r="E57" i="2" s="1"/>
  <c r="E45" i="2"/>
  <c r="R52" i="2"/>
  <c r="R55" i="2" s="1"/>
  <c r="R57" i="2" s="1"/>
  <c r="R45" i="2"/>
  <c r="X52" i="2"/>
  <c r="X55" i="2" s="1"/>
  <c r="X57" i="2" s="1"/>
  <c r="X45" i="2"/>
  <c r="G52" i="2"/>
  <c r="G55" i="2" s="1"/>
  <c r="G57" i="2" s="1"/>
  <c r="G45" i="2"/>
  <c r="S52" i="2"/>
  <c r="S55" i="2" s="1"/>
  <c r="S57" i="2" s="1"/>
  <c r="S45" i="2"/>
  <c r="J52" i="2"/>
  <c r="J55" i="2" s="1"/>
  <c r="J57" i="2" s="1"/>
  <c r="J45" i="2"/>
  <c r="Q52" i="2"/>
  <c r="Q55" i="2" s="1"/>
  <c r="Q57" i="2" s="1"/>
  <c r="Q45" i="2"/>
  <c r="P52" i="2"/>
  <c r="P55" i="2" s="1"/>
  <c r="P57" i="2" s="1"/>
  <c r="P45" i="2"/>
  <c r="AB52" i="2"/>
  <c r="AB55" i="2" s="1"/>
  <c r="AB57" i="2" s="1"/>
  <c r="AB45" i="2"/>
  <c r="V45" i="2"/>
  <c r="V52" i="2"/>
  <c r="V55" i="2" s="1"/>
  <c r="V57" i="2" s="1"/>
  <c r="K52" i="2"/>
  <c r="K55" i="2" s="1"/>
  <c r="K57" i="2" s="1"/>
  <c r="K45" i="2"/>
  <c r="Y52" i="2"/>
  <c r="Y55" i="2" s="1"/>
  <c r="Y57" i="2" s="1"/>
  <c r="Y45" i="2"/>
  <c r="F45" i="2"/>
  <c r="F52" i="2"/>
  <c r="F55" i="2" s="1"/>
  <c r="F57" i="2" s="1"/>
  <c r="T45" i="2"/>
  <c r="T52" i="2"/>
  <c r="T55" i="2" s="1"/>
  <c r="T57" i="2" s="1"/>
  <c r="H52" i="2"/>
  <c r="H55" i="2" s="1"/>
  <c r="H57" i="2" s="1"/>
  <c r="H45" i="2"/>
  <c r="U52" i="2"/>
  <c r="U55" i="2" s="1"/>
  <c r="U57" i="2" s="1"/>
  <c r="U45" i="2"/>
  <c r="L45" i="2"/>
  <c r="L52" i="2"/>
  <c r="L55" i="2" s="1"/>
  <c r="L57" i="2" s="1"/>
  <c r="N52" i="2"/>
  <c r="N55" i="2" s="1"/>
  <c r="N57" i="2" s="1"/>
  <c r="N45" i="2"/>
  <c r="O52" i="2"/>
  <c r="O55" i="2" s="1"/>
  <c r="O57" i="2" s="1"/>
  <c r="O45" i="2"/>
  <c r="W52" i="2"/>
  <c r="W55" i="2" s="1"/>
  <c r="W57" i="2" s="1"/>
  <c r="W45" i="2"/>
  <c r="H123" i="2"/>
  <c r="I122" i="2" s="1"/>
  <c r="I123" i="2" s="1"/>
  <c r="J122" i="2" s="1"/>
  <c r="J123" i="2" s="1"/>
  <c r="K122" i="2" s="1"/>
  <c r="K123" i="2" s="1"/>
  <c r="L122" i="2" s="1"/>
  <c r="L123" i="2" s="1"/>
  <c r="M122" i="2" s="1"/>
  <c r="M123" i="2" s="1"/>
  <c r="N122" i="2" s="1"/>
  <c r="N123" i="2" s="1"/>
  <c r="O122" i="2" s="1"/>
  <c r="O123" i="2" s="1"/>
  <c r="P122" i="2" s="1"/>
  <c r="P123" i="2" s="1"/>
  <c r="Q122" i="2" s="1"/>
  <c r="Q123" i="2" s="1"/>
  <c r="R122" i="2" s="1"/>
  <c r="R123" i="2" s="1"/>
  <c r="S122" i="2" s="1"/>
  <c r="S123" i="2" s="1"/>
  <c r="T122" i="2" s="1"/>
  <c r="T123" i="2" s="1"/>
  <c r="U122" i="2" s="1"/>
  <c r="U123" i="2" s="1"/>
  <c r="V122" i="2" s="1"/>
  <c r="V123" i="2" s="1"/>
  <c r="W122" i="2" s="1"/>
  <c r="W123" i="2" s="1"/>
  <c r="X122" i="2" s="1"/>
  <c r="X123" i="2" s="1"/>
  <c r="Y122" i="2" s="1"/>
  <c r="Y123" i="2" s="1"/>
  <c r="Z122" i="2" s="1"/>
  <c r="Z123" i="2" s="1"/>
  <c r="AA122" i="2" s="1"/>
  <c r="AA123" i="2" s="1"/>
  <c r="AB122" i="2" s="1"/>
  <c r="AB123" i="2" s="1"/>
  <c r="AA52" i="2"/>
  <c r="AA55" i="2" s="1"/>
  <c r="AA57" i="2" s="1"/>
  <c r="AA45" i="2"/>
  <c r="Z52" i="2"/>
  <c r="Z55" i="2" s="1"/>
  <c r="Z57" i="2" s="1"/>
  <c r="Z45" i="2"/>
  <c r="M52" i="2"/>
  <c r="M55" i="2" s="1"/>
  <c r="M57" i="2" s="1"/>
  <c r="M45" i="2"/>
  <c r="K108" i="1"/>
  <c r="K121" i="1" s="1"/>
  <c r="G108" i="1"/>
  <c r="G121" i="1" s="1"/>
  <c r="H108" i="1"/>
  <c r="H121" i="1" s="1"/>
  <c r="I108" i="1"/>
  <c r="I121" i="1" s="1"/>
  <c r="J108" i="1"/>
  <c r="J121" i="1" s="1"/>
  <c r="E52" i="1"/>
  <c r="E55" i="1" s="1"/>
  <c r="E57" i="1" s="1"/>
  <c r="G45" i="1"/>
  <c r="E108" i="1"/>
  <c r="E121" i="1" s="1"/>
  <c r="E123" i="1" s="1"/>
  <c r="F122" i="1" s="1"/>
  <c r="R108" i="1"/>
  <c r="R121" i="1" s="1"/>
  <c r="Y108" i="1"/>
  <c r="Y121" i="1" s="1"/>
  <c r="L108" i="1"/>
  <c r="L121" i="1" s="1"/>
  <c r="W52" i="1"/>
  <c r="W55" i="1" s="1"/>
  <c r="W57" i="1" s="1"/>
  <c r="J52" i="1"/>
  <c r="J55" i="1" s="1"/>
  <c r="J57" i="1" s="1"/>
  <c r="U45" i="1"/>
  <c r="X108" i="1"/>
  <c r="X121" i="1" s="1"/>
  <c r="M108" i="1"/>
  <c r="M121" i="1" s="1"/>
  <c r="O108" i="1"/>
  <c r="O121" i="1" s="1"/>
  <c r="V108" i="1"/>
  <c r="V121" i="1" s="1"/>
  <c r="F108" i="1"/>
  <c r="F121" i="1" s="1"/>
  <c r="U108" i="1"/>
  <c r="U121" i="1" s="1"/>
  <c r="N52" i="1"/>
  <c r="N55" i="1" s="1"/>
  <c r="N57" i="1" s="1"/>
  <c r="M45" i="1"/>
  <c r="R52" i="1"/>
  <c r="R55" i="1" s="1"/>
  <c r="R57" i="1" s="1"/>
  <c r="Z45" i="1"/>
  <c r="P108" i="1"/>
  <c r="P121" i="1" s="1"/>
  <c r="O52" i="1"/>
  <c r="O55" i="1" s="1"/>
  <c r="O57" i="1" s="1"/>
  <c r="P45" i="1"/>
  <c r="P52" i="1"/>
  <c r="P55" i="1" s="1"/>
  <c r="P57" i="1" s="1"/>
  <c r="Y45" i="1"/>
  <c r="Y52" i="1"/>
  <c r="Y55" i="1" s="1"/>
  <c r="Y57" i="1" s="1"/>
  <c r="T52" i="1"/>
  <c r="T55" i="1" s="1"/>
  <c r="T57" i="1" s="1"/>
  <c r="T45" i="1"/>
  <c r="S52" i="1"/>
  <c r="S55" i="1" s="1"/>
  <c r="S57" i="1" s="1"/>
  <c r="S45" i="1"/>
  <c r="L52" i="1"/>
  <c r="L55" i="1" s="1"/>
  <c r="L57" i="1" s="1"/>
  <c r="L45" i="1"/>
  <c r="X45" i="1"/>
  <c r="X52" i="1"/>
  <c r="X55" i="1" s="1"/>
  <c r="X57" i="1" s="1"/>
  <c r="K52" i="1"/>
  <c r="K55" i="1" s="1"/>
  <c r="K57" i="1" s="1"/>
  <c r="K45" i="1"/>
  <c r="I45" i="1"/>
  <c r="I52" i="1"/>
  <c r="I55" i="1" s="1"/>
  <c r="I57" i="1" s="1"/>
  <c r="H45" i="1"/>
  <c r="H52" i="1"/>
  <c r="H55" i="1" s="1"/>
  <c r="H57" i="1" s="1"/>
  <c r="AB52" i="1"/>
  <c r="AB55" i="1" s="1"/>
  <c r="AB57" i="1" s="1"/>
  <c r="AB45" i="1"/>
  <c r="AA52" i="1"/>
  <c r="AA55" i="1" s="1"/>
  <c r="AA57" i="1" s="1"/>
  <c r="AA45" i="1"/>
  <c r="Q45" i="1"/>
  <c r="Q52" i="1"/>
  <c r="Q55" i="1" s="1"/>
  <c r="Q57" i="1" s="1"/>
  <c r="F123" i="1" l="1"/>
  <c r="G122" i="1" s="1"/>
  <c r="G123" i="1" s="1"/>
  <c r="H122" i="1" s="1"/>
  <c r="H123" i="1" s="1"/>
  <c r="I122" i="1" s="1"/>
  <c r="I123" i="1" s="1"/>
  <c r="J122" i="1" s="1"/>
  <c r="J123" i="1" s="1"/>
  <c r="K122" i="1" s="1"/>
  <c r="K123" i="1" s="1"/>
  <c r="L122" i="1" s="1"/>
  <c r="L123" i="1" s="1"/>
  <c r="M122" i="1" s="1"/>
  <c r="M123" i="1" s="1"/>
  <c r="N122" i="1" s="1"/>
  <c r="N123" i="1" s="1"/>
  <c r="O122" i="1" s="1"/>
  <c r="O123" i="1" s="1"/>
  <c r="P122" i="1" s="1"/>
  <c r="P123" i="1" s="1"/>
  <c r="Q122" i="1" s="1"/>
  <c r="Q123" i="1" s="1"/>
  <c r="R122" i="1" s="1"/>
  <c r="R123" i="1" s="1"/>
  <c r="S122" i="1" s="1"/>
  <c r="S123" i="1" s="1"/>
  <c r="T122" i="1" s="1"/>
  <c r="T123" i="1" s="1"/>
  <c r="U122" i="1" s="1"/>
  <c r="U123" i="1" s="1"/>
  <c r="V122" i="1" s="1"/>
  <c r="V123" i="1" s="1"/>
  <c r="W122" i="1" s="1"/>
  <c r="W123" i="1" s="1"/>
  <c r="X122" i="1" s="1"/>
  <c r="X123" i="1" s="1"/>
  <c r="Y122" i="1" s="1"/>
  <c r="Y123" i="1" s="1"/>
  <c r="Z122" i="1" s="1"/>
  <c r="Z123" i="1" s="1"/>
  <c r="AA122" i="1" s="1"/>
  <c r="AA123" i="1" s="1"/>
  <c r="AB122" i="1" s="1"/>
  <c r="AB123" i="1" s="1"/>
</calcChain>
</file>

<file path=xl/sharedStrings.xml><?xml version="1.0" encoding="utf-8"?>
<sst xmlns="http://schemas.openxmlformats.org/spreadsheetml/2006/main" count="206" uniqueCount="87">
  <si>
    <t>■月次損益計画</t>
    <rPh sb="1" eb="3">
      <t>ゲツジ</t>
    </rPh>
    <rPh sb="3" eb="5">
      <t>ソンエキ</t>
    </rPh>
    <rPh sb="5" eb="7">
      <t>ケイカク</t>
    </rPh>
    <phoneticPr fontId="5"/>
  </si>
  <si>
    <t>（単位：千円）</t>
    <rPh sb="1" eb="3">
      <t>タンイ</t>
    </rPh>
    <rPh sb="4" eb="6">
      <t>センエン</t>
    </rPh>
    <phoneticPr fontId="5"/>
  </si>
  <si>
    <t>項目</t>
    <rPh sb="0" eb="2">
      <t>コウモク</t>
    </rPh>
    <phoneticPr fontId="5"/>
  </si>
  <si>
    <t>計画</t>
    <rPh sb="0" eb="2">
      <t>ケイカク</t>
    </rPh>
    <phoneticPr fontId="5"/>
  </si>
  <si>
    <t>労務費</t>
    <rPh sb="0" eb="3">
      <t>ロウムヒ</t>
    </rPh>
    <phoneticPr fontId="5"/>
  </si>
  <si>
    <t>外注費</t>
    <rPh sb="0" eb="3">
      <t>ガイチュウヒ</t>
    </rPh>
    <phoneticPr fontId="5"/>
  </si>
  <si>
    <t>減価償却費</t>
    <rPh sb="0" eb="2">
      <t>ゲンカ</t>
    </rPh>
    <rPh sb="2" eb="4">
      <t>ショウキャク</t>
    </rPh>
    <rPh sb="4" eb="5">
      <t>ヒ</t>
    </rPh>
    <phoneticPr fontId="5"/>
  </si>
  <si>
    <t>仕入</t>
    <rPh sb="0" eb="2">
      <t>シイレ</t>
    </rPh>
    <phoneticPr fontId="5"/>
  </si>
  <si>
    <t>販売費及び一般管理費</t>
    <rPh sb="0" eb="3">
      <t>ハンバイヒ</t>
    </rPh>
    <rPh sb="3" eb="4">
      <t>オヨ</t>
    </rPh>
    <rPh sb="5" eb="7">
      <t>イッパン</t>
    </rPh>
    <rPh sb="7" eb="10">
      <t>カンリヒ</t>
    </rPh>
    <phoneticPr fontId="5"/>
  </si>
  <si>
    <t>当期純利益</t>
    <rPh sb="0" eb="2">
      <t>トウキ</t>
    </rPh>
    <rPh sb="2" eb="5">
      <t>ジュンリエキ</t>
    </rPh>
    <phoneticPr fontId="5"/>
  </si>
  <si>
    <t>■資金繰り予定表</t>
    <rPh sb="1" eb="3">
      <t>シキン</t>
    </rPh>
    <rPh sb="3" eb="4">
      <t>ク</t>
    </rPh>
    <rPh sb="5" eb="8">
      <t>ヨテイヒョウ</t>
    </rPh>
    <phoneticPr fontId="5"/>
  </si>
  <si>
    <t>③経常収支　①-②</t>
    <rPh sb="1" eb="3">
      <t>ｹｲｼﾞｮｳ</t>
    </rPh>
    <rPh sb="3" eb="5">
      <t>ｼｭｳｼ</t>
    </rPh>
    <phoneticPr fontId="7" type="noConversion"/>
  </si>
  <si>
    <t>実　　　績</t>
    <rPh sb="0" eb="1">
      <t>ジツ</t>
    </rPh>
    <rPh sb="4" eb="5">
      <t>イサオ</t>
    </rPh>
    <phoneticPr fontId="5"/>
  </si>
  <si>
    <t>予　　　定</t>
    <rPh sb="0" eb="1">
      <t>ヨ</t>
    </rPh>
    <rPh sb="4" eb="5">
      <t>サダム</t>
    </rPh>
    <phoneticPr fontId="5"/>
  </si>
  <si>
    <t>売上高</t>
    <rPh sb="0" eb="2">
      <t>ウリアゲ</t>
    </rPh>
    <rPh sb="2" eb="3">
      <t>タカ</t>
    </rPh>
    <phoneticPr fontId="5"/>
  </si>
  <si>
    <t>売上原価</t>
    <rPh sb="0" eb="2">
      <t>ウリアゲ</t>
    </rPh>
    <rPh sb="2" eb="4">
      <t>ゲンカ</t>
    </rPh>
    <phoneticPr fontId="5"/>
  </si>
  <si>
    <t>売上総利益</t>
    <rPh sb="0" eb="2">
      <t>ウリアゲ</t>
    </rPh>
    <rPh sb="2" eb="5">
      <t>ソウリエキ</t>
    </rPh>
    <phoneticPr fontId="5"/>
  </si>
  <si>
    <t>売上総利益率</t>
    <rPh sb="0" eb="2">
      <t>ウリアゲ</t>
    </rPh>
    <rPh sb="2" eb="5">
      <t>ソウリエキ</t>
    </rPh>
    <rPh sb="5" eb="6">
      <t>リツ</t>
    </rPh>
    <phoneticPr fontId="5"/>
  </si>
  <si>
    <t>営業利益</t>
    <rPh sb="0" eb="2">
      <t>エイギョウ</t>
    </rPh>
    <rPh sb="2" eb="4">
      <t>リエキ</t>
    </rPh>
    <phoneticPr fontId="5"/>
  </si>
  <si>
    <t>営業利益率</t>
    <rPh sb="0" eb="2">
      <t>エイギョウ</t>
    </rPh>
    <rPh sb="2" eb="4">
      <t>リエキ</t>
    </rPh>
    <rPh sb="4" eb="5">
      <t>リツ</t>
    </rPh>
    <phoneticPr fontId="5"/>
  </si>
  <si>
    <t>受取利息</t>
    <rPh sb="0" eb="2">
      <t>ウケトリ</t>
    </rPh>
    <rPh sb="2" eb="4">
      <t>リソク</t>
    </rPh>
    <phoneticPr fontId="5"/>
  </si>
  <si>
    <t>その他</t>
    <rPh sb="2" eb="3">
      <t>タ</t>
    </rPh>
    <phoneticPr fontId="5"/>
  </si>
  <si>
    <t>営業外収益</t>
    <rPh sb="0" eb="3">
      <t>エイギョウガイ</t>
    </rPh>
    <rPh sb="3" eb="5">
      <t>シュウエキ</t>
    </rPh>
    <phoneticPr fontId="5"/>
  </si>
  <si>
    <t>支払利息</t>
    <rPh sb="0" eb="2">
      <t>シハライ</t>
    </rPh>
    <rPh sb="2" eb="4">
      <t>リソク</t>
    </rPh>
    <phoneticPr fontId="5"/>
  </si>
  <si>
    <t>営業外費用</t>
    <rPh sb="0" eb="3">
      <t>エイギョウガイ</t>
    </rPh>
    <rPh sb="3" eb="5">
      <t>ヒヨウ</t>
    </rPh>
    <phoneticPr fontId="5"/>
  </si>
  <si>
    <t>経常利益</t>
    <rPh sb="0" eb="2">
      <t>ケイツネ</t>
    </rPh>
    <rPh sb="2" eb="4">
      <t>リエキ</t>
    </rPh>
    <phoneticPr fontId="5"/>
  </si>
  <si>
    <t>特別利益</t>
    <rPh sb="0" eb="2">
      <t>トクベツ</t>
    </rPh>
    <rPh sb="2" eb="4">
      <t>リエキ</t>
    </rPh>
    <phoneticPr fontId="5"/>
  </si>
  <si>
    <t>特別損失</t>
    <rPh sb="0" eb="2">
      <t>トクベツ</t>
    </rPh>
    <rPh sb="2" eb="4">
      <t>ソンシツ</t>
    </rPh>
    <phoneticPr fontId="5"/>
  </si>
  <si>
    <t>税引き前利益</t>
    <rPh sb="0" eb="2">
      <t>ゼイビ</t>
    </rPh>
    <rPh sb="3" eb="4">
      <t>マエ</t>
    </rPh>
    <rPh sb="4" eb="6">
      <t>リエキ</t>
    </rPh>
    <phoneticPr fontId="5"/>
  </si>
  <si>
    <t>法人税等</t>
    <rPh sb="0" eb="3">
      <t>ホウジンゼイ</t>
    </rPh>
    <rPh sb="3" eb="4">
      <t>トウ</t>
    </rPh>
    <phoneticPr fontId="5"/>
  </si>
  <si>
    <t>①経常収入</t>
    <rPh sb="1" eb="3">
      <t>ｹｲｼﾞｮｳ</t>
    </rPh>
    <rPh sb="3" eb="5">
      <t>ｼｭｳﾆｭｳ</t>
    </rPh>
    <phoneticPr fontId="7" type="noConversion"/>
  </si>
  <si>
    <t>売上収入</t>
    <rPh sb="0" eb="2">
      <t>ウリアゲ</t>
    </rPh>
    <rPh sb="2" eb="4">
      <t>シュウニュウ</t>
    </rPh>
    <phoneticPr fontId="5"/>
  </si>
  <si>
    <t>売掛金回収</t>
    <rPh sb="0" eb="2">
      <t>ウリカケ</t>
    </rPh>
    <rPh sb="2" eb="3">
      <t>キン</t>
    </rPh>
    <rPh sb="3" eb="5">
      <t>カイシュウ</t>
    </rPh>
    <phoneticPr fontId="5"/>
  </si>
  <si>
    <t>その他収入</t>
    <rPh sb="2" eb="3">
      <t>タ</t>
    </rPh>
    <rPh sb="3" eb="5">
      <t>シュウニュウ</t>
    </rPh>
    <phoneticPr fontId="5"/>
  </si>
  <si>
    <t>②経常支出</t>
    <rPh sb="1" eb="3">
      <t>ｹｲｼﾞｮｳ</t>
    </rPh>
    <rPh sb="3" eb="5">
      <t>ｼｼｭﾂ</t>
    </rPh>
    <phoneticPr fontId="7" type="noConversion"/>
  </si>
  <si>
    <t>④経常外収入</t>
    <rPh sb="1" eb="3">
      <t>ケイジョウ</t>
    </rPh>
    <rPh sb="3" eb="4">
      <t>ガイ</t>
    </rPh>
    <rPh sb="4" eb="6">
      <t>シュウニュウ</t>
    </rPh>
    <phoneticPr fontId="3"/>
  </si>
  <si>
    <t>⑤経常外支出</t>
    <rPh sb="1" eb="3">
      <t>ケイジョウ</t>
    </rPh>
    <rPh sb="3" eb="4">
      <t>ガイ</t>
    </rPh>
    <rPh sb="4" eb="6">
      <t>シシュツ</t>
    </rPh>
    <phoneticPr fontId="3"/>
  </si>
  <si>
    <t>⑥経常外収支　④-⑤</t>
    <rPh sb="1" eb="3">
      <t>ケイジョウ</t>
    </rPh>
    <rPh sb="3" eb="4">
      <t>ガイ</t>
    </rPh>
    <rPh sb="4" eb="6">
      <t>シュウシ</t>
    </rPh>
    <phoneticPr fontId="3"/>
  </si>
  <si>
    <t>⑦　差　引　③+⑥</t>
    <rPh sb="2" eb="3">
      <t>ｻ</t>
    </rPh>
    <rPh sb="4" eb="5">
      <t>ｲﾝ</t>
    </rPh>
    <phoneticPr fontId="7" type="noConversion"/>
  </si>
  <si>
    <t>⑧借入金調達</t>
    <rPh sb="1" eb="3">
      <t>ｶﾘｲﾚ</t>
    </rPh>
    <rPh sb="3" eb="4">
      <t>ｷﾝ</t>
    </rPh>
    <rPh sb="4" eb="6">
      <t>ﾁｮｳﾀﾂ</t>
    </rPh>
    <phoneticPr fontId="7" type="noConversion"/>
  </si>
  <si>
    <t>○○銀行</t>
    <phoneticPr fontId="5"/>
  </si>
  <si>
    <t>□□銀行</t>
    <phoneticPr fontId="5"/>
  </si>
  <si>
    <t>△△信用金庫</t>
    <rPh sb="2" eb="4">
      <t>シンヨウ</t>
    </rPh>
    <rPh sb="4" eb="6">
      <t>キンコ</t>
    </rPh>
    <phoneticPr fontId="5"/>
  </si>
  <si>
    <t>日本公庫</t>
    <rPh sb="0" eb="2">
      <t>ニホン</t>
    </rPh>
    <rPh sb="2" eb="4">
      <t>コウコ</t>
    </rPh>
    <phoneticPr fontId="5"/>
  </si>
  <si>
    <t>仕入の支払い</t>
    <rPh sb="0" eb="2">
      <t>シイレ</t>
    </rPh>
    <rPh sb="3" eb="5">
      <t>シハラ</t>
    </rPh>
    <phoneticPr fontId="5"/>
  </si>
  <si>
    <t>外注費支払い</t>
    <rPh sb="0" eb="3">
      <t>ガイチュウヒ</t>
    </rPh>
    <rPh sb="3" eb="5">
      <t>シハラ</t>
    </rPh>
    <phoneticPr fontId="5"/>
  </si>
  <si>
    <t>営業経費（税有）</t>
    <rPh sb="0" eb="2">
      <t>エイギョウ</t>
    </rPh>
    <rPh sb="2" eb="4">
      <t>ケイヒ</t>
    </rPh>
    <rPh sb="5" eb="7">
      <t>ゼイアリ</t>
    </rPh>
    <phoneticPr fontId="5"/>
  </si>
  <si>
    <t>営業経費（税なし）</t>
    <rPh sb="0" eb="2">
      <t>エイギョウ</t>
    </rPh>
    <rPh sb="2" eb="4">
      <t>ケイヒ</t>
    </rPh>
    <rPh sb="5" eb="6">
      <t>ゼイ</t>
    </rPh>
    <phoneticPr fontId="5"/>
  </si>
  <si>
    <t>消費税</t>
    <rPh sb="0" eb="3">
      <t>ショウヒゼイ</t>
    </rPh>
    <phoneticPr fontId="3"/>
  </si>
  <si>
    <t>雑収入</t>
    <rPh sb="0" eb="1">
      <t>ザツ</t>
    </rPh>
    <rPh sb="1" eb="3">
      <t>シュウニュウ</t>
    </rPh>
    <phoneticPr fontId="3"/>
  </si>
  <si>
    <t>設備投資など</t>
    <rPh sb="0" eb="2">
      <t>セツビ</t>
    </rPh>
    <rPh sb="2" eb="4">
      <t>トウシ</t>
    </rPh>
    <phoneticPr fontId="3"/>
  </si>
  <si>
    <t>⑨借入金返済</t>
    <rPh sb="1" eb="3">
      <t>ｶﾘｲﾚ</t>
    </rPh>
    <rPh sb="3" eb="4">
      <t>ｷﾝ</t>
    </rPh>
    <rPh sb="4" eb="6">
      <t>ﾍﾝｻｲ</t>
    </rPh>
    <phoneticPr fontId="7" type="noConversion"/>
  </si>
  <si>
    <t>⑪月初在高</t>
    <rPh sb="1" eb="3">
      <t>ｹﾞｯｼｮ</t>
    </rPh>
    <rPh sb="3" eb="4">
      <t>ｱ</t>
    </rPh>
    <rPh sb="4" eb="5">
      <t>ﾀｶ</t>
    </rPh>
    <phoneticPr fontId="7" type="noConversion"/>
  </si>
  <si>
    <t>⑩差引　⑦＋⑧ー⑨</t>
    <rPh sb="1" eb="2">
      <t>ｻ</t>
    </rPh>
    <rPh sb="2" eb="3">
      <t>ｲﾝ</t>
    </rPh>
    <phoneticPr fontId="7" type="noConversion"/>
  </si>
  <si>
    <t>⑫月末資金有高　⑩＋⑪</t>
    <rPh sb="1" eb="3">
      <t>ｹﾞﾂﾏﾂ</t>
    </rPh>
    <rPh sb="3" eb="5">
      <t>ｼｷﾝ</t>
    </rPh>
    <rPh sb="5" eb="6">
      <t>ｱﾘ</t>
    </rPh>
    <rPh sb="6" eb="7">
      <t>ﾀｶ</t>
    </rPh>
    <phoneticPr fontId="7" type="noConversion"/>
  </si>
  <si>
    <t>人件費</t>
    <rPh sb="0" eb="3">
      <t>ジンケンヒ</t>
    </rPh>
    <phoneticPr fontId="3"/>
  </si>
  <si>
    <t>法定福利費</t>
    <rPh sb="0" eb="5">
      <t>ホウテイフクリヒ</t>
    </rPh>
    <phoneticPr fontId="3"/>
  </si>
  <si>
    <t>水道光熱費</t>
    <rPh sb="0" eb="5">
      <t>スイドウコウネツヒ</t>
    </rPh>
    <phoneticPr fontId="3"/>
  </si>
  <si>
    <t>租税公課</t>
    <rPh sb="0" eb="4">
      <t>ソゼイコウカ</t>
    </rPh>
    <phoneticPr fontId="3"/>
  </si>
  <si>
    <t>地代家賃</t>
    <rPh sb="0" eb="4">
      <t>チダイヤチン</t>
    </rPh>
    <phoneticPr fontId="3"/>
  </si>
  <si>
    <t>減価償却費</t>
    <rPh sb="0" eb="5">
      <t>ゲンカショウキャクヒ</t>
    </rPh>
    <phoneticPr fontId="3"/>
  </si>
  <si>
    <t>諸会費</t>
    <rPh sb="0" eb="3">
      <t>ショカイヒ</t>
    </rPh>
    <phoneticPr fontId="3"/>
  </si>
  <si>
    <t>保険料</t>
    <rPh sb="0" eb="3">
      <t>ホケンリョウ</t>
    </rPh>
    <phoneticPr fontId="3"/>
  </si>
  <si>
    <t>福利厚生費</t>
    <rPh sb="0" eb="5">
      <t>フクリコウセイヒ</t>
    </rPh>
    <phoneticPr fontId="3"/>
  </si>
  <si>
    <t>旅費交通費</t>
    <rPh sb="0" eb="2">
      <t>リョヒ</t>
    </rPh>
    <rPh sb="2" eb="5">
      <t>コウツウヒ</t>
    </rPh>
    <phoneticPr fontId="3"/>
  </si>
  <si>
    <t>接待交際費</t>
    <rPh sb="0" eb="2">
      <t>セッタイ</t>
    </rPh>
    <rPh sb="2" eb="5">
      <t>コウサイヒ</t>
    </rPh>
    <phoneticPr fontId="3"/>
  </si>
  <si>
    <t>広告宣伝費</t>
    <rPh sb="0" eb="5">
      <t>コウコクセンデンヒ</t>
    </rPh>
    <phoneticPr fontId="3"/>
  </si>
  <si>
    <t>通信費</t>
    <rPh sb="0" eb="3">
      <t>ツウシンヒ</t>
    </rPh>
    <phoneticPr fontId="3"/>
  </si>
  <si>
    <t>消耗品費</t>
    <rPh sb="0" eb="4">
      <t>ショウモウヒンヒ</t>
    </rPh>
    <phoneticPr fontId="3"/>
  </si>
  <si>
    <t>雑費</t>
    <rPh sb="0" eb="2">
      <t>ザッピ</t>
    </rPh>
    <phoneticPr fontId="3"/>
  </si>
  <si>
    <t>その他製造経費</t>
    <rPh sb="2" eb="3">
      <t>タ</t>
    </rPh>
    <rPh sb="3" eb="5">
      <t>セイゾウ</t>
    </rPh>
    <rPh sb="5" eb="7">
      <t>ケイヒ</t>
    </rPh>
    <phoneticPr fontId="3"/>
  </si>
  <si>
    <t>1ヵ月後入金</t>
    <rPh sb="2" eb="3">
      <t>ゲツ</t>
    </rPh>
    <rPh sb="3" eb="4">
      <t>ゴ</t>
    </rPh>
    <rPh sb="4" eb="6">
      <t>ニュウキン</t>
    </rPh>
    <phoneticPr fontId="3"/>
  </si>
  <si>
    <t>2ヵ月後入金</t>
    <rPh sb="2" eb="3">
      <t>ゲツ</t>
    </rPh>
    <rPh sb="3" eb="4">
      <t>ゴ</t>
    </rPh>
    <rPh sb="4" eb="6">
      <t>ニュウキン</t>
    </rPh>
    <phoneticPr fontId="3"/>
  </si>
  <si>
    <t>3ヵ月後入金</t>
    <rPh sb="2" eb="3">
      <t>ゲツ</t>
    </rPh>
    <rPh sb="3" eb="4">
      <t>ゴ</t>
    </rPh>
    <rPh sb="4" eb="6">
      <t>ニュウキン</t>
    </rPh>
    <phoneticPr fontId="3"/>
  </si>
  <si>
    <t>売上高</t>
    <rPh sb="0" eb="3">
      <t>ウリアゲダカ</t>
    </rPh>
    <phoneticPr fontId="3"/>
  </si>
  <si>
    <t>仕入</t>
    <rPh sb="0" eb="2">
      <t>シイレ</t>
    </rPh>
    <phoneticPr fontId="3"/>
  </si>
  <si>
    <t>1ヵ月後支払</t>
    <rPh sb="2" eb="3">
      <t>ゲツ</t>
    </rPh>
    <rPh sb="3" eb="4">
      <t>ゴ</t>
    </rPh>
    <rPh sb="4" eb="6">
      <t>シハライ</t>
    </rPh>
    <phoneticPr fontId="3"/>
  </si>
  <si>
    <t>2ヵ月後支払</t>
    <rPh sb="2" eb="3">
      <t>ゲツ</t>
    </rPh>
    <rPh sb="3" eb="4">
      <t>ゴ</t>
    </rPh>
    <rPh sb="4" eb="6">
      <t>シハライ</t>
    </rPh>
    <phoneticPr fontId="3"/>
  </si>
  <si>
    <t>3ヵ月後支払</t>
    <rPh sb="2" eb="3">
      <t>ゲツ</t>
    </rPh>
    <rPh sb="3" eb="4">
      <t>ゴ</t>
    </rPh>
    <rPh sb="4" eb="6">
      <t>シハライ</t>
    </rPh>
    <phoneticPr fontId="3"/>
  </si>
  <si>
    <t>外注費</t>
    <rPh sb="0" eb="3">
      <t>ガイチュウヒ</t>
    </rPh>
    <phoneticPr fontId="3"/>
  </si>
  <si>
    <t>消費税率</t>
    <rPh sb="0" eb="3">
      <t>ショウヒゼイ</t>
    </rPh>
    <rPh sb="3" eb="4">
      <t>リツ</t>
    </rPh>
    <phoneticPr fontId="3"/>
  </si>
  <si>
    <t>合計</t>
    <rPh sb="0" eb="2">
      <t>ゴウケイ</t>
    </rPh>
    <phoneticPr fontId="3"/>
  </si>
  <si>
    <t>税なし項目</t>
    <rPh sb="0" eb="1">
      <t>ゼイ</t>
    </rPh>
    <rPh sb="3" eb="5">
      <t>コウモク</t>
    </rPh>
    <phoneticPr fontId="3"/>
  </si>
  <si>
    <t>税有項目</t>
    <rPh sb="0" eb="1">
      <t>ゼイ</t>
    </rPh>
    <rPh sb="1" eb="2">
      <t>アリ</t>
    </rPh>
    <rPh sb="2" eb="4">
      <t>コウモク</t>
    </rPh>
    <phoneticPr fontId="3"/>
  </si>
  <si>
    <t>計画0期（2024/3期）</t>
  </si>
  <si>
    <t>計画1期（2025/3期）</t>
  </si>
  <si>
    <t>リース料</t>
    <rPh sb="3" eb="4">
      <t>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</si>
</sst>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%"/>
    <numFmt numFmtId="177" formatCode="_ * #,##0,_ ;_ * \▲#,##0,_ ;_ * &quot;-&quot;_ ;_ @_ "/>
    <numFmt numFmtId="178" formatCode="#,##0;[Red]&quot;△&quot;#,##0"/>
    <numFmt numFmtId="179" formatCode="yyyy/m"/>
    <numFmt numFmtId="180" formatCode="_ * 0.0%_ ;_ * \▲0.0%_ ;_ * &quot;-&quot;_ ;_ @_ "/>
    <numFmt numFmtId="184" formatCode="#,##0,"/>
  </numFmts>
  <fonts count="1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8"/>
      <name val="Arial"/>
      <family val="2"/>
    </font>
    <font>
      <sz val="10"/>
      <color theme="1"/>
      <name val="Yu Gothic UI"/>
      <family val="3"/>
      <charset val="128"/>
    </font>
    <font>
      <sz val="10"/>
      <name val="Yu Gothic UI"/>
      <family val="3"/>
      <charset val="128"/>
    </font>
    <font>
      <sz val="10"/>
      <color rgb="FFFF0000"/>
      <name val="Yu Gothic UI"/>
      <family val="3"/>
      <charset val="128"/>
    </font>
    <font>
      <i/>
      <sz val="10"/>
      <name val="Yu Gothic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FE5F7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0" fontId="2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/>
  </cellStyleXfs>
  <cellXfs count="183">
    <xf numFmtId="0" fontId="0" fillId="0" borderId="0" xfId="0"/>
    <xf numFmtId="0" fontId="8" fillId="0" borderId="0" xfId="2" applyFont="1">
      <alignment vertical="center"/>
    </xf>
    <xf numFmtId="176" fontId="8" fillId="0" borderId="0" xfId="1" applyNumberFormat="1" applyFont="1" applyFill="1" applyAlignment="1">
      <alignment vertical="center"/>
    </xf>
    <xf numFmtId="177" fontId="8" fillId="0" borderId="0" xfId="3" applyNumberFormat="1" applyFont="1">
      <alignment vertical="center"/>
    </xf>
    <xf numFmtId="177" fontId="8" fillId="0" borderId="0" xfId="2" applyNumberFormat="1" applyFont="1">
      <alignment vertical="center"/>
    </xf>
    <xf numFmtId="178" fontId="9" fillId="2" borderId="2" xfId="4" applyNumberFormat="1" applyFont="1" applyFill="1" applyBorder="1" applyAlignment="1">
      <alignment horizontal="center" vertical="center"/>
    </xf>
    <xf numFmtId="178" fontId="9" fillId="2" borderId="3" xfId="4" applyNumberFormat="1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178" fontId="9" fillId="2" borderId="7" xfId="4" applyNumberFormat="1" applyFont="1" applyFill="1" applyBorder="1" applyAlignment="1">
      <alignment horizontal="center" vertical="center"/>
    </xf>
    <xf numFmtId="178" fontId="9" fillId="2" borderId="8" xfId="4" applyNumberFormat="1" applyFont="1" applyFill="1" applyBorder="1" applyAlignment="1">
      <alignment horizontal="center" vertical="center"/>
    </xf>
    <xf numFmtId="0" fontId="9" fillId="0" borderId="9" xfId="5" applyFont="1" applyBorder="1" applyAlignment="1">
      <alignment horizontal="center" vertical="center"/>
    </xf>
    <xf numFmtId="0" fontId="9" fillId="0" borderId="10" xfId="5" applyFont="1" applyBorder="1" applyAlignment="1">
      <alignment horizontal="center" vertical="center"/>
    </xf>
    <xf numFmtId="0" fontId="9" fillId="0" borderId="11" xfId="5" applyFont="1" applyBorder="1" applyAlignment="1">
      <alignment horizontal="center" vertical="center"/>
    </xf>
    <xf numFmtId="0" fontId="9" fillId="0" borderId="4" xfId="5" applyFont="1" applyBorder="1" applyAlignment="1">
      <alignment horizontal="center" vertical="center"/>
    </xf>
    <xf numFmtId="0" fontId="9" fillId="0" borderId="5" xfId="5" applyFont="1" applyBorder="1" applyAlignment="1">
      <alignment horizontal="center" vertical="center"/>
    </xf>
    <xf numFmtId="0" fontId="9" fillId="0" borderId="6" xfId="5" applyFont="1" applyBorder="1" applyAlignment="1">
      <alignment horizontal="center" vertical="center"/>
    </xf>
    <xf numFmtId="178" fontId="9" fillId="2" borderId="12" xfId="4" applyNumberFormat="1" applyFont="1" applyFill="1" applyBorder="1" applyAlignment="1">
      <alignment horizontal="center" vertical="center"/>
    </xf>
    <xf numFmtId="178" fontId="9" fillId="2" borderId="13" xfId="4" applyNumberFormat="1" applyFont="1" applyFill="1" applyBorder="1" applyAlignment="1">
      <alignment horizontal="center" vertical="center"/>
    </xf>
    <xf numFmtId="179" fontId="9" fillId="0" borderId="14" xfId="4" applyNumberFormat="1" applyFont="1" applyBorder="1" applyAlignment="1">
      <alignment horizontal="center" vertical="center"/>
    </xf>
    <xf numFmtId="179" fontId="9" fillId="0" borderId="15" xfId="4" applyNumberFormat="1" applyFont="1" applyBorder="1" applyAlignment="1">
      <alignment horizontal="center" vertical="center"/>
    </xf>
    <xf numFmtId="179" fontId="9" fillId="0" borderId="16" xfId="4" applyNumberFormat="1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27" xfId="0" applyFont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177" fontId="9" fillId="0" borderId="17" xfId="0" applyNumberFormat="1" applyFont="1" applyBorder="1" applyAlignment="1">
      <alignment horizontal="right" vertical="center"/>
    </xf>
    <xf numFmtId="177" fontId="9" fillId="0" borderId="35" xfId="0" applyNumberFormat="1" applyFont="1" applyBorder="1" applyAlignment="1">
      <alignment horizontal="right" vertical="center"/>
    </xf>
    <xf numFmtId="177" fontId="9" fillId="0" borderId="18" xfId="0" applyNumberFormat="1" applyFont="1" applyBorder="1" applyAlignment="1">
      <alignment horizontal="right" vertical="center"/>
    </xf>
    <xf numFmtId="0" fontId="9" fillId="2" borderId="12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177" fontId="9" fillId="2" borderId="17" xfId="0" applyNumberFormat="1" applyFont="1" applyFill="1" applyBorder="1" applyAlignment="1">
      <alignment horizontal="right" vertical="center"/>
    </xf>
    <xf numFmtId="177" fontId="9" fillId="2" borderId="35" xfId="0" applyNumberFormat="1" applyFont="1" applyFill="1" applyBorder="1" applyAlignment="1">
      <alignment horizontal="right" vertical="center"/>
    </xf>
    <xf numFmtId="177" fontId="9" fillId="2" borderId="18" xfId="0" applyNumberFormat="1" applyFont="1" applyFill="1" applyBorder="1" applyAlignment="1">
      <alignment horizontal="right" vertical="center"/>
    </xf>
    <xf numFmtId="180" fontId="11" fillId="2" borderId="17" xfId="6" applyNumberFormat="1" applyFont="1" applyFill="1" applyBorder="1" applyAlignment="1">
      <alignment vertical="center" shrinkToFit="1"/>
    </xf>
    <xf numFmtId="180" fontId="11" fillId="2" borderId="35" xfId="6" applyNumberFormat="1" applyFont="1" applyFill="1" applyBorder="1" applyAlignment="1">
      <alignment vertical="center" shrinkToFit="1"/>
    </xf>
    <xf numFmtId="180" fontId="11" fillId="2" borderId="18" xfId="6" applyNumberFormat="1" applyFont="1" applyFill="1" applyBorder="1" applyAlignment="1">
      <alignment vertical="center" shrinkToFit="1"/>
    </xf>
    <xf numFmtId="0" fontId="9" fillId="0" borderId="36" xfId="0" applyFont="1" applyBorder="1" applyAlignment="1">
      <alignment vertical="center"/>
    </xf>
    <xf numFmtId="0" fontId="10" fillId="0" borderId="0" xfId="2" applyFont="1">
      <alignment vertical="center"/>
    </xf>
    <xf numFmtId="178" fontId="9" fillId="0" borderId="7" xfId="4" applyNumberFormat="1" applyFont="1" applyBorder="1">
      <alignment vertical="center"/>
    </xf>
    <xf numFmtId="178" fontId="9" fillId="0" borderId="0" xfId="4" applyNumberFormat="1" applyFont="1">
      <alignment vertical="center"/>
    </xf>
    <xf numFmtId="177" fontId="9" fillId="0" borderId="37" xfId="4" applyNumberFormat="1" applyFont="1" applyBorder="1">
      <alignment vertical="center"/>
    </xf>
    <xf numFmtId="177" fontId="9" fillId="0" borderId="38" xfId="4" applyNumberFormat="1" applyFont="1" applyBorder="1">
      <alignment vertical="center"/>
    </xf>
    <xf numFmtId="177" fontId="9" fillId="0" borderId="39" xfId="4" applyNumberFormat="1" applyFont="1" applyBorder="1">
      <alignment vertical="center"/>
    </xf>
    <xf numFmtId="0" fontId="9" fillId="0" borderId="7" xfId="5" applyFont="1" applyBorder="1">
      <alignment vertical="center"/>
    </xf>
    <xf numFmtId="178" fontId="9" fillId="0" borderId="40" xfId="4" applyNumberFormat="1" applyFont="1" applyBorder="1">
      <alignment vertical="center"/>
    </xf>
    <xf numFmtId="177" fontId="9" fillId="3" borderId="20" xfId="4" applyNumberFormat="1" applyFont="1" applyFill="1" applyBorder="1">
      <alignment vertical="center"/>
    </xf>
    <xf numFmtId="177" fontId="9" fillId="3" borderId="21" xfId="4" applyNumberFormat="1" applyFont="1" applyFill="1" applyBorder="1">
      <alignment vertical="center"/>
    </xf>
    <xf numFmtId="177" fontId="9" fillId="3" borderId="22" xfId="4" applyNumberFormat="1" applyFont="1" applyFill="1" applyBorder="1">
      <alignment vertical="center"/>
    </xf>
    <xf numFmtId="0" fontId="8" fillId="0" borderId="0" xfId="2" applyFont="1" applyAlignment="1">
      <alignment horizontal="center" vertical="center"/>
    </xf>
    <xf numFmtId="178" fontId="9" fillId="0" borderId="41" xfId="4" applyNumberFormat="1" applyFont="1" applyBorder="1">
      <alignment vertical="center"/>
    </xf>
    <xf numFmtId="177" fontId="9" fillId="3" borderId="24" xfId="4" applyNumberFormat="1" applyFont="1" applyFill="1" applyBorder="1">
      <alignment vertical="center"/>
    </xf>
    <xf numFmtId="177" fontId="9" fillId="3" borderId="25" xfId="4" applyNumberFormat="1" applyFont="1" applyFill="1" applyBorder="1">
      <alignment vertical="center"/>
    </xf>
    <xf numFmtId="177" fontId="9" fillId="3" borderId="26" xfId="4" applyNumberFormat="1" applyFont="1" applyFill="1" applyBorder="1">
      <alignment vertical="center"/>
    </xf>
    <xf numFmtId="178" fontId="9" fillId="0" borderId="42" xfId="4" applyNumberFormat="1" applyFont="1" applyBorder="1">
      <alignment vertical="center"/>
    </xf>
    <xf numFmtId="177" fontId="9" fillId="3" borderId="32" xfId="4" applyNumberFormat="1" applyFont="1" applyFill="1" applyBorder="1">
      <alignment vertical="center"/>
    </xf>
    <xf numFmtId="177" fontId="9" fillId="3" borderId="33" xfId="4" applyNumberFormat="1" applyFont="1" applyFill="1" applyBorder="1">
      <alignment vertical="center"/>
    </xf>
    <xf numFmtId="177" fontId="9" fillId="3" borderId="34" xfId="4" applyNumberFormat="1" applyFont="1" applyFill="1" applyBorder="1">
      <alignment vertical="center"/>
    </xf>
    <xf numFmtId="178" fontId="9" fillId="0" borderId="2" xfId="4" applyNumberFormat="1" applyFont="1" applyBorder="1">
      <alignment vertical="center"/>
    </xf>
    <xf numFmtId="178" fontId="9" fillId="0" borderId="43" xfId="4" applyNumberFormat="1" applyFont="1" applyBorder="1">
      <alignment vertical="center"/>
    </xf>
    <xf numFmtId="177" fontId="9" fillId="0" borderId="9" xfId="4" applyNumberFormat="1" applyFont="1" applyBorder="1">
      <alignment vertical="center"/>
    </xf>
    <xf numFmtId="177" fontId="9" fillId="0" borderId="10" xfId="4" applyNumberFormat="1" applyFont="1" applyBorder="1">
      <alignment vertical="center"/>
    </xf>
    <xf numFmtId="177" fontId="9" fillId="0" borderId="11" xfId="4" applyNumberFormat="1" applyFont="1" applyBorder="1">
      <alignment vertical="center"/>
    </xf>
    <xf numFmtId="178" fontId="9" fillId="0" borderId="44" xfId="4" applyNumberFormat="1" applyFont="1" applyBorder="1">
      <alignment vertical="center"/>
    </xf>
    <xf numFmtId="177" fontId="9" fillId="3" borderId="28" xfId="4" applyNumberFormat="1" applyFont="1" applyFill="1" applyBorder="1">
      <alignment vertical="center"/>
    </xf>
    <xf numFmtId="177" fontId="9" fillId="3" borderId="29" xfId="4" applyNumberFormat="1" applyFont="1" applyFill="1" applyBorder="1">
      <alignment vertical="center"/>
    </xf>
    <xf numFmtId="177" fontId="9" fillId="3" borderId="30" xfId="4" applyNumberFormat="1" applyFont="1" applyFill="1" applyBorder="1">
      <alignment vertical="center"/>
    </xf>
    <xf numFmtId="178" fontId="9" fillId="0" borderId="4" xfId="4" applyNumberFormat="1" applyFont="1" applyBorder="1">
      <alignment vertical="center"/>
    </xf>
    <xf numFmtId="178" fontId="9" fillId="0" borderId="5" xfId="4" applyNumberFormat="1" applyFont="1" applyBorder="1">
      <alignment vertical="center"/>
    </xf>
    <xf numFmtId="177" fontId="9" fillId="0" borderId="14" xfId="4" applyNumberFormat="1" applyFont="1" applyBorder="1">
      <alignment vertical="center"/>
    </xf>
    <xf numFmtId="177" fontId="9" fillId="0" borderId="15" xfId="4" applyNumberFormat="1" applyFont="1" applyBorder="1">
      <alignment vertical="center"/>
    </xf>
    <xf numFmtId="177" fontId="9" fillId="0" borderId="16" xfId="4" applyNumberFormat="1" applyFont="1" applyBorder="1">
      <alignment vertical="center"/>
    </xf>
    <xf numFmtId="178" fontId="9" fillId="2" borderId="4" xfId="4" applyNumberFormat="1" applyFont="1" applyFill="1" applyBorder="1" applyAlignment="1">
      <alignment horizontal="left" vertical="center"/>
    </xf>
    <xf numFmtId="178" fontId="9" fillId="2" borderId="5" xfId="4" applyNumberFormat="1" applyFont="1" applyFill="1" applyBorder="1" applyAlignment="1">
      <alignment horizontal="left" vertical="center"/>
    </xf>
    <xf numFmtId="177" fontId="9" fillId="2" borderId="14" xfId="4" applyNumberFormat="1" applyFont="1" applyFill="1" applyBorder="1">
      <alignment vertical="center"/>
    </xf>
    <xf numFmtId="177" fontId="9" fillId="2" borderId="15" xfId="4" applyNumberFormat="1" applyFont="1" applyFill="1" applyBorder="1">
      <alignment vertical="center"/>
    </xf>
    <xf numFmtId="177" fontId="9" fillId="2" borderId="16" xfId="4" applyNumberFormat="1" applyFont="1" applyFill="1" applyBorder="1">
      <alignment vertical="center"/>
    </xf>
    <xf numFmtId="0" fontId="9" fillId="0" borderId="45" xfId="5" applyFont="1" applyBorder="1">
      <alignment vertical="center"/>
    </xf>
    <xf numFmtId="177" fontId="9" fillId="3" borderId="37" xfId="4" applyNumberFormat="1" applyFont="1" applyFill="1" applyBorder="1">
      <alignment vertical="center"/>
    </xf>
    <xf numFmtId="178" fontId="9" fillId="0" borderId="46" xfId="4" applyNumberFormat="1" applyFont="1" applyBorder="1">
      <alignment vertical="center"/>
    </xf>
    <xf numFmtId="177" fontId="9" fillId="3" borderId="47" xfId="4" applyNumberFormat="1" applyFont="1" applyFill="1" applyBorder="1">
      <alignment vertical="center"/>
    </xf>
    <xf numFmtId="177" fontId="9" fillId="3" borderId="48" xfId="4" applyNumberFormat="1" applyFont="1" applyFill="1" applyBorder="1">
      <alignment vertical="center"/>
    </xf>
    <xf numFmtId="177" fontId="9" fillId="3" borderId="49" xfId="4" applyNumberFormat="1" applyFont="1" applyFill="1" applyBorder="1">
      <alignment vertical="center"/>
    </xf>
    <xf numFmtId="0" fontId="9" fillId="0" borderId="50" xfId="5" applyFont="1" applyBorder="1">
      <alignment vertical="center"/>
    </xf>
    <xf numFmtId="0" fontId="9" fillId="0" borderId="12" xfId="5" applyFont="1" applyBorder="1">
      <alignment vertical="center"/>
    </xf>
    <xf numFmtId="178" fontId="9" fillId="2" borderId="4" xfId="4" applyNumberFormat="1" applyFont="1" applyFill="1" applyBorder="1">
      <alignment vertical="center"/>
    </xf>
    <xf numFmtId="178" fontId="9" fillId="2" borderId="5" xfId="4" applyNumberFormat="1" applyFont="1" applyFill="1" applyBorder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177" fontId="9" fillId="0" borderId="0" xfId="3" applyNumberFormat="1" applyFont="1">
      <alignment vertical="center"/>
    </xf>
    <xf numFmtId="0" fontId="9" fillId="0" borderId="0" xfId="2" applyFont="1">
      <alignment vertical="center"/>
    </xf>
    <xf numFmtId="176" fontId="9" fillId="0" borderId="0" xfId="1" applyNumberFormat="1" applyFont="1" applyFill="1" applyAlignment="1">
      <alignment vertical="center"/>
    </xf>
    <xf numFmtId="177" fontId="9" fillId="0" borderId="0" xfId="2" applyNumberFormat="1" applyFont="1">
      <alignment vertical="center"/>
    </xf>
    <xf numFmtId="177" fontId="9" fillId="4" borderId="24" xfId="0" applyNumberFormat="1" applyFont="1" applyFill="1" applyBorder="1" applyAlignment="1">
      <alignment horizontal="right" vertical="center"/>
    </xf>
    <xf numFmtId="177" fontId="9" fillId="4" borderId="25" xfId="0" applyNumberFormat="1" applyFont="1" applyFill="1" applyBorder="1" applyAlignment="1">
      <alignment horizontal="right" vertical="center"/>
    </xf>
    <xf numFmtId="177" fontId="9" fillId="4" borderId="26" xfId="0" applyNumberFormat="1" applyFont="1" applyFill="1" applyBorder="1" applyAlignment="1">
      <alignment horizontal="right" vertical="center"/>
    </xf>
    <xf numFmtId="0" fontId="9" fillId="0" borderId="51" xfId="0" applyFont="1" applyBorder="1" applyAlignment="1">
      <alignment vertical="center"/>
    </xf>
    <xf numFmtId="0" fontId="9" fillId="5" borderId="23" xfId="0" applyFont="1" applyFill="1" applyBorder="1" applyAlignment="1">
      <alignment vertical="center"/>
    </xf>
    <xf numFmtId="177" fontId="9" fillId="6" borderId="24" xfId="0" applyNumberFormat="1" applyFont="1" applyFill="1" applyBorder="1" applyAlignment="1">
      <alignment horizontal="right" vertical="center"/>
    </xf>
    <xf numFmtId="177" fontId="9" fillId="6" borderId="25" xfId="0" applyNumberFormat="1" applyFont="1" applyFill="1" applyBorder="1" applyAlignment="1">
      <alignment horizontal="right" vertical="center"/>
    </xf>
    <xf numFmtId="177" fontId="9" fillId="6" borderId="26" xfId="0" applyNumberFormat="1" applyFont="1" applyFill="1" applyBorder="1" applyAlignment="1">
      <alignment horizontal="right" vertical="center"/>
    </xf>
    <xf numFmtId="177" fontId="9" fillId="6" borderId="14" xfId="0" applyNumberFormat="1" applyFont="1" applyFill="1" applyBorder="1" applyAlignment="1">
      <alignment horizontal="right" vertical="center"/>
    </xf>
    <xf numFmtId="177" fontId="9" fillId="6" borderId="15" xfId="0" applyNumberFormat="1" applyFont="1" applyFill="1" applyBorder="1" applyAlignment="1">
      <alignment horizontal="right" vertical="center"/>
    </xf>
    <xf numFmtId="177" fontId="9" fillId="6" borderId="16" xfId="0" applyNumberFormat="1" applyFont="1" applyFill="1" applyBorder="1" applyAlignment="1">
      <alignment horizontal="right" vertical="center"/>
    </xf>
    <xf numFmtId="177" fontId="9" fillId="6" borderId="20" xfId="0" applyNumberFormat="1" applyFont="1" applyFill="1" applyBorder="1" applyAlignment="1">
      <alignment horizontal="right" vertical="center"/>
    </xf>
    <xf numFmtId="177" fontId="9" fillId="6" borderId="21" xfId="0" applyNumberFormat="1" applyFont="1" applyFill="1" applyBorder="1" applyAlignment="1">
      <alignment horizontal="right" vertical="center"/>
    </xf>
    <xf numFmtId="177" fontId="9" fillId="6" borderId="22" xfId="0" applyNumberFormat="1" applyFont="1" applyFill="1" applyBorder="1" applyAlignment="1">
      <alignment horizontal="right" vertical="center"/>
    </xf>
    <xf numFmtId="177" fontId="9" fillId="6" borderId="28" xfId="0" applyNumberFormat="1" applyFont="1" applyFill="1" applyBorder="1" applyAlignment="1">
      <alignment horizontal="right" vertical="center"/>
    </xf>
    <xf numFmtId="177" fontId="9" fillId="6" borderId="29" xfId="0" applyNumberFormat="1" applyFont="1" applyFill="1" applyBorder="1" applyAlignment="1">
      <alignment horizontal="right" vertical="center"/>
    </xf>
    <xf numFmtId="177" fontId="9" fillId="6" borderId="30" xfId="0" applyNumberFormat="1" applyFont="1" applyFill="1" applyBorder="1" applyAlignment="1">
      <alignment horizontal="right" vertical="center"/>
    </xf>
    <xf numFmtId="177" fontId="9" fillId="6" borderId="32" xfId="0" applyNumberFormat="1" applyFont="1" applyFill="1" applyBorder="1" applyAlignment="1">
      <alignment horizontal="right" vertical="center"/>
    </xf>
    <xf numFmtId="177" fontId="9" fillId="6" borderId="33" xfId="0" applyNumberFormat="1" applyFont="1" applyFill="1" applyBorder="1" applyAlignment="1">
      <alignment horizontal="right" vertical="center"/>
    </xf>
    <xf numFmtId="177" fontId="9" fillId="6" borderId="34" xfId="0" applyNumberFormat="1" applyFont="1" applyFill="1" applyBorder="1" applyAlignment="1">
      <alignment horizontal="right" vertical="center"/>
    </xf>
    <xf numFmtId="177" fontId="9" fillId="6" borderId="47" xfId="0" applyNumberFormat="1" applyFont="1" applyFill="1" applyBorder="1" applyAlignment="1">
      <alignment horizontal="right" vertical="center"/>
    </xf>
    <xf numFmtId="177" fontId="9" fillId="6" borderId="48" xfId="0" applyNumberFormat="1" applyFont="1" applyFill="1" applyBorder="1" applyAlignment="1">
      <alignment horizontal="right" vertical="center"/>
    </xf>
    <xf numFmtId="177" fontId="9" fillId="6" borderId="49" xfId="0" applyNumberFormat="1" applyFont="1" applyFill="1" applyBorder="1" applyAlignment="1">
      <alignment horizontal="right" vertical="center"/>
    </xf>
    <xf numFmtId="177" fontId="9" fillId="6" borderId="17" xfId="0" applyNumberFormat="1" applyFont="1" applyFill="1" applyBorder="1" applyAlignment="1">
      <alignment horizontal="right" vertical="center"/>
    </xf>
    <xf numFmtId="177" fontId="9" fillId="6" borderId="35" xfId="0" applyNumberFormat="1" applyFont="1" applyFill="1" applyBorder="1" applyAlignment="1">
      <alignment horizontal="right" vertical="center"/>
    </xf>
    <xf numFmtId="177" fontId="9" fillId="6" borderId="18" xfId="0" applyNumberFormat="1" applyFont="1" applyFill="1" applyBorder="1" applyAlignment="1">
      <alignment horizontal="right" vertical="center"/>
    </xf>
    <xf numFmtId="0" fontId="9" fillId="4" borderId="23" xfId="0" applyFont="1" applyFill="1" applyBorder="1" applyAlignment="1">
      <alignment vertical="center"/>
    </xf>
    <xf numFmtId="0" fontId="9" fillId="5" borderId="19" xfId="0" applyFont="1" applyFill="1" applyBorder="1" applyAlignment="1">
      <alignment vertical="center"/>
    </xf>
    <xf numFmtId="0" fontId="9" fillId="5" borderId="51" xfId="0" applyFont="1" applyFill="1" applyBorder="1" applyAlignment="1">
      <alignment vertical="center"/>
    </xf>
    <xf numFmtId="0" fontId="9" fillId="4" borderId="51" xfId="0" applyFont="1" applyFill="1" applyBorder="1" applyAlignment="1">
      <alignment vertical="center"/>
    </xf>
    <xf numFmtId="177" fontId="9" fillId="4" borderId="47" xfId="0" applyNumberFormat="1" applyFont="1" applyFill="1" applyBorder="1" applyAlignment="1">
      <alignment horizontal="right" vertical="center"/>
    </xf>
    <xf numFmtId="177" fontId="9" fillId="4" borderId="48" xfId="0" applyNumberFormat="1" applyFont="1" applyFill="1" applyBorder="1" applyAlignment="1">
      <alignment horizontal="right" vertical="center"/>
    </xf>
    <xf numFmtId="177" fontId="9" fillId="4" borderId="49" xfId="0" applyNumberFormat="1" applyFont="1" applyFill="1" applyBorder="1" applyAlignment="1">
      <alignment horizontal="right" vertical="center"/>
    </xf>
    <xf numFmtId="177" fontId="9" fillId="5" borderId="20" xfId="0" applyNumberFormat="1" applyFont="1" applyFill="1" applyBorder="1" applyAlignment="1">
      <alignment horizontal="right" vertical="center"/>
    </xf>
    <xf numFmtId="177" fontId="9" fillId="5" borderId="21" xfId="0" applyNumberFormat="1" applyFont="1" applyFill="1" applyBorder="1" applyAlignment="1">
      <alignment horizontal="right" vertical="center"/>
    </xf>
    <xf numFmtId="177" fontId="9" fillId="5" borderId="22" xfId="0" applyNumberFormat="1" applyFont="1" applyFill="1" applyBorder="1" applyAlignment="1">
      <alignment horizontal="right" vertical="center"/>
    </xf>
    <xf numFmtId="177" fontId="9" fillId="5" borderId="47" xfId="0" applyNumberFormat="1" applyFont="1" applyFill="1" applyBorder="1" applyAlignment="1">
      <alignment horizontal="right" vertical="center"/>
    </xf>
    <xf numFmtId="177" fontId="9" fillId="5" borderId="48" xfId="0" applyNumberFormat="1" applyFont="1" applyFill="1" applyBorder="1" applyAlignment="1">
      <alignment horizontal="right" vertical="center"/>
    </xf>
    <xf numFmtId="177" fontId="9" fillId="5" borderId="49" xfId="0" applyNumberFormat="1" applyFont="1" applyFill="1" applyBorder="1" applyAlignment="1">
      <alignment horizontal="right" vertical="center"/>
    </xf>
    <xf numFmtId="177" fontId="9" fillId="5" borderId="24" xfId="0" applyNumberFormat="1" applyFont="1" applyFill="1" applyBorder="1" applyAlignment="1">
      <alignment horizontal="right" vertical="center"/>
    </xf>
    <xf numFmtId="177" fontId="9" fillId="5" borderId="25" xfId="0" applyNumberFormat="1" applyFont="1" applyFill="1" applyBorder="1" applyAlignment="1">
      <alignment horizontal="right" vertical="center"/>
    </xf>
    <xf numFmtId="177" fontId="9" fillId="5" borderId="26" xfId="0" applyNumberFormat="1" applyFont="1" applyFill="1" applyBorder="1" applyAlignment="1">
      <alignment horizontal="right" vertical="center"/>
    </xf>
    <xf numFmtId="178" fontId="9" fillId="2" borderId="43" xfId="4" applyNumberFormat="1" applyFont="1" applyFill="1" applyBorder="1" applyAlignment="1">
      <alignment horizontal="center" vertical="center"/>
    </xf>
    <xf numFmtId="178" fontId="9" fillId="2" borderId="0" xfId="4" applyNumberFormat="1" applyFont="1" applyFill="1" applyBorder="1" applyAlignment="1">
      <alignment horizontal="center" vertical="center"/>
    </xf>
    <xf numFmtId="178" fontId="9" fillId="2" borderId="1" xfId="4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40" xfId="0" applyFont="1" applyBorder="1" applyAlignment="1">
      <alignment vertical="center"/>
    </xf>
    <xf numFmtId="0" fontId="9" fillId="5" borderId="41" xfId="0" applyFont="1" applyFill="1" applyBorder="1" applyAlignment="1">
      <alignment vertical="center"/>
    </xf>
    <xf numFmtId="0" fontId="9" fillId="0" borderId="41" xfId="0" applyFont="1" applyBorder="1" applyAlignment="1">
      <alignment vertical="center"/>
    </xf>
    <xf numFmtId="0" fontId="9" fillId="4" borderId="41" xfId="0" applyFont="1" applyFill="1" applyBorder="1" applyAlignment="1">
      <alignment vertical="center"/>
    </xf>
    <xf numFmtId="0" fontId="10" fillId="0" borderId="44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9" fillId="5" borderId="40" xfId="0" applyFont="1" applyFill="1" applyBorder="1" applyAlignment="1">
      <alignment vertical="center"/>
    </xf>
    <xf numFmtId="0" fontId="9" fillId="5" borderId="46" xfId="0" applyFont="1" applyFill="1" applyBorder="1" applyAlignment="1">
      <alignment vertical="center"/>
    </xf>
    <xf numFmtId="0" fontId="9" fillId="4" borderId="46" xfId="0" applyFont="1" applyFill="1" applyBorder="1" applyAlignment="1">
      <alignment vertical="center"/>
    </xf>
    <xf numFmtId="0" fontId="9" fillId="0" borderId="46" xfId="0" applyFont="1" applyBorder="1" applyAlignment="1">
      <alignment vertical="center"/>
    </xf>
    <xf numFmtId="0" fontId="9" fillId="0" borderId="42" xfId="0" applyFont="1" applyBorder="1" applyAlignment="1">
      <alignment vertical="center"/>
    </xf>
    <xf numFmtId="178" fontId="9" fillId="2" borderId="5" xfId="4" applyNumberFormat="1" applyFont="1" applyFill="1" applyBorder="1" applyAlignment="1">
      <alignment horizontal="left" vertical="center"/>
    </xf>
    <xf numFmtId="0" fontId="8" fillId="0" borderId="52" xfId="2" applyFont="1" applyBorder="1">
      <alignment vertical="center"/>
    </xf>
    <xf numFmtId="9" fontId="8" fillId="0" borderId="52" xfId="2" applyNumberFormat="1" applyFont="1" applyBorder="1">
      <alignment vertical="center"/>
    </xf>
    <xf numFmtId="0" fontId="8" fillId="0" borderId="0" xfId="2" applyFont="1" applyBorder="1">
      <alignment vertical="center"/>
    </xf>
    <xf numFmtId="9" fontId="8" fillId="0" borderId="0" xfId="2" applyNumberFormat="1" applyFont="1" applyBorder="1">
      <alignment vertical="center"/>
    </xf>
    <xf numFmtId="0" fontId="8" fillId="0" borderId="53" xfId="2" applyFont="1" applyBorder="1">
      <alignment vertical="center"/>
    </xf>
    <xf numFmtId="9" fontId="8" fillId="0" borderId="4" xfId="2" applyNumberFormat="1" applyFont="1" applyBorder="1">
      <alignment vertical="center"/>
    </xf>
    <xf numFmtId="0" fontId="8" fillId="0" borderId="19" xfId="2" applyFont="1" applyBorder="1">
      <alignment vertical="center"/>
    </xf>
    <xf numFmtId="0" fontId="8" fillId="0" borderId="23" xfId="2" applyFont="1" applyBorder="1">
      <alignment vertical="center"/>
    </xf>
    <xf numFmtId="0" fontId="8" fillId="0" borderId="31" xfId="2" applyFont="1" applyBorder="1">
      <alignment vertical="center"/>
    </xf>
    <xf numFmtId="178" fontId="9" fillId="5" borderId="41" xfId="4" applyNumberFormat="1" applyFont="1" applyFill="1" applyBorder="1">
      <alignment vertical="center"/>
    </xf>
    <xf numFmtId="177" fontId="8" fillId="0" borderId="19" xfId="2" applyNumberFormat="1" applyFont="1" applyBorder="1">
      <alignment vertical="center"/>
    </xf>
    <xf numFmtId="177" fontId="8" fillId="0" borderId="23" xfId="2" applyNumberFormat="1" applyFont="1" applyBorder="1">
      <alignment vertical="center"/>
    </xf>
    <xf numFmtId="184" fontId="8" fillId="0" borderId="52" xfId="2" applyNumberFormat="1" applyFont="1" applyBorder="1">
      <alignment vertical="center"/>
    </xf>
    <xf numFmtId="9" fontId="8" fillId="0" borderId="6" xfId="2" applyNumberFormat="1" applyFont="1" applyBorder="1">
      <alignment vertical="center"/>
    </xf>
    <xf numFmtId="177" fontId="8" fillId="0" borderId="52" xfId="2" applyNumberFormat="1" applyFont="1" applyBorder="1">
      <alignment vertical="center"/>
    </xf>
    <xf numFmtId="0" fontId="8" fillId="0" borderId="4" xfId="2" applyFont="1" applyBorder="1">
      <alignment vertical="center"/>
    </xf>
    <xf numFmtId="0" fontId="8" fillId="5" borderId="52" xfId="2" applyFont="1" applyFill="1" applyBorder="1">
      <alignment vertical="center"/>
    </xf>
    <xf numFmtId="9" fontId="8" fillId="5" borderId="52" xfId="2" applyNumberFormat="1" applyFont="1" applyFill="1" applyBorder="1">
      <alignment vertical="center"/>
    </xf>
    <xf numFmtId="177" fontId="8" fillId="5" borderId="52" xfId="2" applyNumberFormat="1" applyFont="1" applyFill="1" applyBorder="1">
      <alignment vertical="center"/>
    </xf>
    <xf numFmtId="177" fontId="9" fillId="3" borderId="54" xfId="4" applyNumberFormat="1" applyFont="1" applyFill="1" applyBorder="1">
      <alignment vertical="center"/>
    </xf>
    <xf numFmtId="178" fontId="9" fillId="7" borderId="41" xfId="4" applyNumberFormat="1" applyFont="1" applyFill="1" applyBorder="1">
      <alignment vertical="center"/>
    </xf>
    <xf numFmtId="0" fontId="9" fillId="7" borderId="36" xfId="0" applyFont="1" applyFill="1" applyBorder="1" applyAlignment="1">
      <alignment vertical="center"/>
    </xf>
    <xf numFmtId="178" fontId="9" fillId="8" borderId="44" xfId="4" applyNumberFormat="1" applyFont="1" applyFill="1" applyBorder="1">
      <alignment vertical="center"/>
    </xf>
    <xf numFmtId="9" fontId="8" fillId="9" borderId="4" xfId="2" applyNumberFormat="1" applyFont="1" applyFill="1" applyBorder="1">
      <alignment vertical="center"/>
    </xf>
    <xf numFmtId="9" fontId="8" fillId="9" borderId="52" xfId="2" applyNumberFormat="1" applyFont="1" applyFill="1" applyBorder="1">
      <alignment vertical="center"/>
    </xf>
  </cellXfs>
  <cellStyles count="7">
    <cellStyle name="パーセント" xfId="1" builtinId="5"/>
    <cellStyle name="桁区切り 2 2" xfId="6" xr:uid="{074274C2-7D76-4E74-8536-1D953F03B18B}"/>
    <cellStyle name="標準" xfId="0" builtinId="0"/>
    <cellStyle name="標準 15 3" xfId="5" xr:uid="{155D090C-C91F-4050-8FE4-231D755BCCDD}"/>
    <cellStyle name="標準 2 2_再生計画_V1.1(20101109)from支援協" xfId="2" xr:uid="{A13656CA-52BB-4981-B2F4-E6B6A4278AC0}"/>
    <cellStyle name="標準 4 5" xfId="4" xr:uid="{22C3E4B5-1652-4E8A-9A55-FF7868522D93}"/>
    <cellStyle name="標準_PAVEL_DataBook_借入金" xfId="3" xr:uid="{6BF4114C-BFEF-4857-920A-B9D7F09319D2}"/>
  </cellStyles>
  <dxfs count="0"/>
  <tableStyles count="0" defaultTableStyle="TableStyleMedium2" defaultPivotStyle="PivotStyleLight16"/>
  <colors>
    <mruColors>
      <color rgb="FFEFE5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2C947-911D-4223-81AE-44FEA1B53CD0}">
  <sheetPr>
    <tabColor rgb="FFFFFF99"/>
    <pageSetUpPr fitToPage="1"/>
  </sheetPr>
  <dimension ref="B1:AD129"/>
  <sheetViews>
    <sheetView showGridLines="0" tabSelected="1" zoomScale="90" zoomScaleNormal="90" zoomScaleSheetLayoutView="100" workbookViewId="0">
      <pane xSplit="3" ySplit="6" topLeftCell="D7" activePane="bottomRight" state="frozen"/>
      <selection pane="topRight"/>
      <selection pane="bottomLeft"/>
      <selection pane="bottomRight" activeCell="K114" sqref="K114"/>
    </sheetView>
  </sheetViews>
  <sheetFormatPr defaultColWidth="8.88671875" defaultRowHeight="14.4" outlineLevelRow="1" outlineLevelCol="1" x14ac:dyDescent="0.2"/>
  <cols>
    <col min="1" max="1" width="1.44140625" style="1" customWidth="1"/>
    <col min="2" max="2" width="6.109375" style="1" customWidth="1"/>
    <col min="3" max="3" width="16.88671875" style="1" customWidth="1"/>
    <col min="4" max="4" width="26.6640625" style="1" customWidth="1" outlineLevel="1"/>
    <col min="5" max="5" width="8.77734375" style="1" customWidth="1"/>
    <col min="6" max="6" width="8.77734375" style="2" customWidth="1"/>
    <col min="7" max="7" width="8.77734375" style="3" customWidth="1"/>
    <col min="8" max="9" width="8.77734375" style="4" customWidth="1"/>
    <col min="10" max="16" width="8.77734375" style="3" customWidth="1"/>
    <col min="17" max="17" width="8.77734375" style="1" customWidth="1"/>
    <col min="18" max="18" width="8.77734375" style="2" customWidth="1"/>
    <col min="19" max="19" width="8.77734375" style="3" customWidth="1"/>
    <col min="20" max="21" width="8.77734375" style="4" customWidth="1"/>
    <col min="22" max="28" width="8.77734375" style="3" customWidth="1"/>
    <col min="29" max="29" width="2.77734375" style="1" customWidth="1"/>
    <col min="30" max="30" width="3" style="1" customWidth="1"/>
    <col min="31" max="16384" width="8.88671875" style="1"/>
  </cols>
  <sheetData>
    <row r="1" spans="2:28" ht="9.1" customHeight="1" x14ac:dyDescent="0.2"/>
    <row r="2" spans="2:28" x14ac:dyDescent="0.2">
      <c r="B2" s="1" t="s">
        <v>0</v>
      </c>
    </row>
    <row r="3" spans="2:28" x14ac:dyDescent="0.2">
      <c r="B3" s="1" t="s">
        <v>1</v>
      </c>
    </row>
    <row r="4" spans="2:28" ht="13.5" customHeight="1" x14ac:dyDescent="0.2">
      <c r="B4" s="5" t="s">
        <v>2</v>
      </c>
      <c r="C4" s="6"/>
      <c r="D4" s="141"/>
      <c r="E4" s="7" t="s">
        <v>84</v>
      </c>
      <c r="F4" s="8"/>
      <c r="G4" s="8"/>
      <c r="H4" s="8"/>
      <c r="I4" s="8"/>
      <c r="J4" s="8"/>
      <c r="K4" s="8"/>
      <c r="L4" s="8"/>
      <c r="M4" s="8"/>
      <c r="N4" s="8"/>
      <c r="O4" s="8"/>
      <c r="P4" s="9"/>
      <c r="Q4" s="7" t="s">
        <v>85</v>
      </c>
      <c r="R4" s="8"/>
      <c r="S4" s="8"/>
      <c r="T4" s="8"/>
      <c r="U4" s="8"/>
      <c r="V4" s="8"/>
      <c r="W4" s="8"/>
      <c r="X4" s="8"/>
      <c r="Y4" s="8"/>
      <c r="Z4" s="8"/>
      <c r="AA4" s="8"/>
      <c r="AB4" s="9"/>
    </row>
    <row r="5" spans="2:28" x14ac:dyDescent="0.2">
      <c r="B5" s="10"/>
      <c r="C5" s="11"/>
      <c r="D5" s="142"/>
      <c r="E5" s="12" t="s">
        <v>12</v>
      </c>
      <c r="F5" s="13"/>
      <c r="G5" s="13"/>
      <c r="H5" s="13"/>
      <c r="I5" s="13"/>
      <c r="J5" s="14"/>
      <c r="K5" s="15" t="s">
        <v>13</v>
      </c>
      <c r="L5" s="16"/>
      <c r="M5" s="16"/>
      <c r="N5" s="16"/>
      <c r="O5" s="16"/>
      <c r="P5" s="17"/>
      <c r="Q5" s="15" t="s">
        <v>3</v>
      </c>
      <c r="R5" s="16"/>
      <c r="S5" s="16"/>
      <c r="T5" s="16"/>
      <c r="U5" s="16"/>
      <c r="V5" s="16"/>
      <c r="W5" s="16"/>
      <c r="X5" s="16"/>
      <c r="Y5" s="16"/>
      <c r="Z5" s="16"/>
      <c r="AA5" s="16"/>
      <c r="AB5" s="17"/>
    </row>
    <row r="6" spans="2:28" x14ac:dyDescent="0.2">
      <c r="B6" s="18"/>
      <c r="C6" s="19"/>
      <c r="D6" s="143"/>
      <c r="E6" s="20">
        <v>45017</v>
      </c>
      <c r="F6" s="21">
        <v>45047</v>
      </c>
      <c r="G6" s="21">
        <v>45078</v>
      </c>
      <c r="H6" s="21">
        <v>45108</v>
      </c>
      <c r="I6" s="21">
        <v>45139</v>
      </c>
      <c r="J6" s="22">
        <v>45170</v>
      </c>
      <c r="K6" s="20">
        <v>45200</v>
      </c>
      <c r="L6" s="21">
        <v>45231</v>
      </c>
      <c r="M6" s="21">
        <v>45261</v>
      </c>
      <c r="N6" s="21">
        <v>45292</v>
      </c>
      <c r="O6" s="21">
        <v>45323</v>
      </c>
      <c r="P6" s="22">
        <v>45352</v>
      </c>
      <c r="Q6" s="20">
        <v>45383</v>
      </c>
      <c r="R6" s="21">
        <v>45413</v>
      </c>
      <c r="S6" s="21">
        <v>45444</v>
      </c>
      <c r="T6" s="21">
        <v>45474</v>
      </c>
      <c r="U6" s="21">
        <v>45505</v>
      </c>
      <c r="V6" s="21">
        <v>45536</v>
      </c>
      <c r="W6" s="21">
        <v>45566</v>
      </c>
      <c r="X6" s="21">
        <v>45597</v>
      </c>
      <c r="Y6" s="21">
        <v>45627</v>
      </c>
      <c r="Z6" s="21">
        <v>45658</v>
      </c>
      <c r="AA6" s="21">
        <v>45689</v>
      </c>
      <c r="AB6" s="22">
        <v>45717</v>
      </c>
    </row>
    <row r="7" spans="2:28" x14ac:dyDescent="0.2">
      <c r="B7" s="23" t="s">
        <v>14</v>
      </c>
      <c r="C7" s="24"/>
      <c r="D7" s="144"/>
      <c r="E7" s="107"/>
      <c r="F7" s="108"/>
      <c r="G7" s="108"/>
      <c r="H7" s="108"/>
      <c r="I7" s="108"/>
      <c r="J7" s="109"/>
      <c r="K7" s="107"/>
      <c r="L7" s="108"/>
      <c r="M7" s="108"/>
      <c r="N7" s="108"/>
      <c r="O7" s="108"/>
      <c r="P7" s="109"/>
      <c r="Q7" s="107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9"/>
    </row>
    <row r="8" spans="2:28" x14ac:dyDescent="0.2">
      <c r="B8" s="25"/>
      <c r="C8" s="26" t="s">
        <v>7</v>
      </c>
      <c r="D8" s="145"/>
      <c r="E8" s="110"/>
      <c r="F8" s="111"/>
      <c r="G8" s="111"/>
      <c r="H8" s="111"/>
      <c r="I8" s="111"/>
      <c r="J8" s="112"/>
      <c r="K8" s="110"/>
      <c r="L8" s="111"/>
      <c r="M8" s="111"/>
      <c r="N8" s="111"/>
      <c r="O8" s="111"/>
      <c r="P8" s="112"/>
      <c r="Q8" s="110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2"/>
    </row>
    <row r="9" spans="2:28" x14ac:dyDescent="0.2">
      <c r="B9" s="27"/>
      <c r="C9" s="103" t="s">
        <v>4</v>
      </c>
      <c r="D9" s="146"/>
      <c r="E9" s="138"/>
      <c r="F9" s="139"/>
      <c r="G9" s="139"/>
      <c r="H9" s="139"/>
      <c r="I9" s="139"/>
      <c r="J9" s="140"/>
      <c r="K9" s="138"/>
      <c r="L9" s="139"/>
      <c r="M9" s="139"/>
      <c r="N9" s="139"/>
      <c r="O9" s="139"/>
      <c r="P9" s="140"/>
      <c r="Q9" s="138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40"/>
    </row>
    <row r="10" spans="2:28" x14ac:dyDescent="0.2">
      <c r="B10" s="27"/>
      <c r="C10" s="28" t="s">
        <v>5</v>
      </c>
      <c r="D10" s="147"/>
      <c r="E10" s="104"/>
      <c r="F10" s="105"/>
      <c r="G10" s="105"/>
      <c r="H10" s="105"/>
      <c r="I10" s="105"/>
      <c r="J10" s="106"/>
      <c r="K10" s="104"/>
      <c r="L10" s="105"/>
      <c r="M10" s="105"/>
      <c r="N10" s="105"/>
      <c r="O10" s="105"/>
      <c r="P10" s="106"/>
      <c r="Q10" s="104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6"/>
    </row>
    <row r="11" spans="2:28" hidden="1" outlineLevel="1" x14ac:dyDescent="0.2">
      <c r="B11" s="27"/>
      <c r="C11" s="125" t="s">
        <v>6</v>
      </c>
      <c r="D11" s="148"/>
      <c r="E11" s="99"/>
      <c r="F11" s="100"/>
      <c r="G11" s="100"/>
      <c r="H11" s="100"/>
      <c r="I11" s="100"/>
      <c r="J11" s="101"/>
      <c r="K11" s="99"/>
      <c r="L11" s="100"/>
      <c r="M11" s="100"/>
      <c r="N11" s="100"/>
      <c r="O11" s="100"/>
      <c r="P11" s="101"/>
      <c r="Q11" s="99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1"/>
    </row>
    <row r="12" spans="2:28" hidden="1" outlineLevel="1" x14ac:dyDescent="0.2">
      <c r="B12" s="27"/>
      <c r="C12" s="28" t="s">
        <v>70</v>
      </c>
      <c r="D12" s="147"/>
      <c r="E12" s="104"/>
      <c r="F12" s="105"/>
      <c r="G12" s="105"/>
      <c r="H12" s="105"/>
      <c r="I12" s="105"/>
      <c r="J12" s="106"/>
      <c r="K12" s="104"/>
      <c r="L12" s="105"/>
      <c r="M12" s="105"/>
      <c r="N12" s="105"/>
      <c r="O12" s="105"/>
      <c r="P12" s="106"/>
      <c r="Q12" s="104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6"/>
    </row>
    <row r="13" spans="2:28" hidden="1" outlineLevel="1" x14ac:dyDescent="0.2">
      <c r="B13" s="27"/>
      <c r="C13" s="28"/>
      <c r="D13" s="147"/>
      <c r="E13" s="104"/>
      <c r="F13" s="105"/>
      <c r="G13" s="105"/>
      <c r="H13" s="105"/>
      <c r="I13" s="105"/>
      <c r="J13" s="106"/>
      <c r="K13" s="104"/>
      <c r="L13" s="105"/>
      <c r="M13" s="105"/>
      <c r="N13" s="105"/>
      <c r="O13" s="105"/>
      <c r="P13" s="106"/>
      <c r="Q13" s="104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6"/>
    </row>
    <row r="14" spans="2:28" hidden="1" outlineLevel="1" x14ac:dyDescent="0.2">
      <c r="B14" s="27"/>
      <c r="C14" s="28"/>
      <c r="D14" s="147"/>
      <c r="E14" s="104"/>
      <c r="F14" s="105"/>
      <c r="G14" s="105"/>
      <c r="H14" s="105"/>
      <c r="I14" s="105"/>
      <c r="J14" s="106"/>
      <c r="K14" s="104"/>
      <c r="L14" s="105"/>
      <c r="M14" s="105"/>
      <c r="N14" s="105"/>
      <c r="O14" s="105"/>
      <c r="P14" s="106"/>
      <c r="Q14" s="104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6"/>
    </row>
    <row r="15" spans="2:28" hidden="1" outlineLevel="1" x14ac:dyDescent="0.2">
      <c r="B15" s="27"/>
      <c r="C15" s="28"/>
      <c r="D15" s="147"/>
      <c r="E15" s="104"/>
      <c r="F15" s="105"/>
      <c r="G15" s="105"/>
      <c r="H15" s="105"/>
      <c r="I15" s="105"/>
      <c r="J15" s="106"/>
      <c r="K15" s="104"/>
      <c r="L15" s="105"/>
      <c r="M15" s="105"/>
      <c r="N15" s="105"/>
      <c r="O15" s="105"/>
      <c r="P15" s="106"/>
      <c r="Q15" s="104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6"/>
    </row>
    <row r="16" spans="2:28" hidden="1" outlineLevel="1" x14ac:dyDescent="0.2">
      <c r="B16" s="27"/>
      <c r="C16" s="28"/>
      <c r="D16" s="147"/>
      <c r="E16" s="104"/>
      <c r="F16" s="105"/>
      <c r="G16" s="105"/>
      <c r="H16" s="105"/>
      <c r="I16" s="105"/>
      <c r="J16" s="106"/>
      <c r="K16" s="104"/>
      <c r="L16" s="105"/>
      <c r="M16" s="105"/>
      <c r="N16" s="105"/>
      <c r="O16" s="105"/>
      <c r="P16" s="106"/>
      <c r="Q16" s="104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6"/>
    </row>
    <row r="17" spans="2:28" hidden="1" outlineLevel="1" x14ac:dyDescent="0.2">
      <c r="B17" s="27"/>
      <c r="C17" s="29"/>
      <c r="D17" s="149"/>
      <c r="E17" s="113"/>
      <c r="F17" s="114"/>
      <c r="G17" s="114"/>
      <c r="H17" s="114"/>
      <c r="I17" s="114"/>
      <c r="J17" s="115"/>
      <c r="K17" s="113"/>
      <c r="L17" s="114"/>
      <c r="M17" s="114"/>
      <c r="N17" s="114"/>
      <c r="O17" s="114"/>
      <c r="P17" s="115"/>
      <c r="Q17" s="113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5"/>
    </row>
    <row r="18" spans="2:28" hidden="1" outlineLevel="1" x14ac:dyDescent="0.2">
      <c r="B18" s="27"/>
      <c r="C18" s="28" t="s">
        <v>21</v>
      </c>
      <c r="D18" s="30"/>
      <c r="E18" s="116"/>
      <c r="F18" s="117"/>
      <c r="G18" s="117"/>
      <c r="H18" s="117"/>
      <c r="I18" s="117"/>
      <c r="J18" s="118"/>
      <c r="K18" s="116"/>
      <c r="L18" s="117"/>
      <c r="M18" s="117"/>
      <c r="N18" s="117"/>
      <c r="O18" s="117"/>
      <c r="P18" s="118"/>
      <c r="Q18" s="116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8"/>
    </row>
    <row r="19" spans="2:28" collapsed="1" x14ac:dyDescent="0.2">
      <c r="B19" s="31" t="s">
        <v>15</v>
      </c>
      <c r="C19" s="24"/>
      <c r="D19" s="150"/>
      <c r="E19" s="32">
        <f t="shared" ref="E19:AB19" si="0">SUM(E8:E18)</f>
        <v>0</v>
      </c>
      <c r="F19" s="33">
        <f t="shared" si="0"/>
        <v>0</v>
      </c>
      <c r="G19" s="33">
        <f t="shared" si="0"/>
        <v>0</v>
      </c>
      <c r="H19" s="33">
        <f t="shared" si="0"/>
        <v>0</v>
      </c>
      <c r="I19" s="33">
        <f t="shared" si="0"/>
        <v>0</v>
      </c>
      <c r="J19" s="34">
        <f t="shared" si="0"/>
        <v>0</v>
      </c>
      <c r="K19" s="32">
        <f t="shared" si="0"/>
        <v>0</v>
      </c>
      <c r="L19" s="33">
        <f t="shared" si="0"/>
        <v>0</v>
      </c>
      <c r="M19" s="33">
        <f t="shared" si="0"/>
        <v>0</v>
      </c>
      <c r="N19" s="33">
        <f t="shared" si="0"/>
        <v>0</v>
      </c>
      <c r="O19" s="33">
        <f t="shared" si="0"/>
        <v>0</v>
      </c>
      <c r="P19" s="34">
        <f t="shared" si="0"/>
        <v>0</v>
      </c>
      <c r="Q19" s="32">
        <f t="shared" si="0"/>
        <v>0</v>
      </c>
      <c r="R19" s="33">
        <f t="shared" si="0"/>
        <v>0</v>
      </c>
      <c r="S19" s="33">
        <f t="shared" si="0"/>
        <v>0</v>
      </c>
      <c r="T19" s="33">
        <f t="shared" si="0"/>
        <v>0</v>
      </c>
      <c r="U19" s="33">
        <f t="shared" si="0"/>
        <v>0</v>
      </c>
      <c r="V19" s="33">
        <f t="shared" si="0"/>
        <v>0</v>
      </c>
      <c r="W19" s="33">
        <f t="shared" si="0"/>
        <v>0</v>
      </c>
      <c r="X19" s="33">
        <f t="shared" si="0"/>
        <v>0</v>
      </c>
      <c r="Y19" s="33">
        <f t="shared" si="0"/>
        <v>0</v>
      </c>
      <c r="Z19" s="33">
        <f t="shared" si="0"/>
        <v>0</v>
      </c>
      <c r="AA19" s="33">
        <f t="shared" si="0"/>
        <v>0</v>
      </c>
      <c r="AB19" s="34">
        <f t="shared" si="0"/>
        <v>0</v>
      </c>
    </row>
    <row r="20" spans="2:28" x14ac:dyDescent="0.2">
      <c r="B20" s="35" t="s">
        <v>16</v>
      </c>
      <c r="C20" s="36"/>
      <c r="D20" s="151"/>
      <c r="E20" s="37">
        <f t="shared" ref="E20:AB20" si="1">+E7-E19</f>
        <v>0</v>
      </c>
      <c r="F20" s="38">
        <f t="shared" si="1"/>
        <v>0</v>
      </c>
      <c r="G20" s="38">
        <f t="shared" si="1"/>
        <v>0</v>
      </c>
      <c r="H20" s="38">
        <f t="shared" si="1"/>
        <v>0</v>
      </c>
      <c r="I20" s="38">
        <f t="shared" si="1"/>
        <v>0</v>
      </c>
      <c r="J20" s="39">
        <f t="shared" si="1"/>
        <v>0</v>
      </c>
      <c r="K20" s="37">
        <f t="shared" si="1"/>
        <v>0</v>
      </c>
      <c r="L20" s="38">
        <f t="shared" si="1"/>
        <v>0</v>
      </c>
      <c r="M20" s="38">
        <f t="shared" si="1"/>
        <v>0</v>
      </c>
      <c r="N20" s="38">
        <f t="shared" si="1"/>
        <v>0</v>
      </c>
      <c r="O20" s="38">
        <f t="shared" si="1"/>
        <v>0</v>
      </c>
      <c r="P20" s="39">
        <f t="shared" si="1"/>
        <v>0</v>
      </c>
      <c r="Q20" s="37">
        <f t="shared" si="1"/>
        <v>0</v>
      </c>
      <c r="R20" s="38">
        <f t="shared" si="1"/>
        <v>0</v>
      </c>
      <c r="S20" s="38">
        <f t="shared" si="1"/>
        <v>0</v>
      </c>
      <c r="T20" s="38">
        <f t="shared" si="1"/>
        <v>0</v>
      </c>
      <c r="U20" s="38">
        <f t="shared" si="1"/>
        <v>0</v>
      </c>
      <c r="V20" s="38">
        <f t="shared" si="1"/>
        <v>0</v>
      </c>
      <c r="W20" s="38">
        <f t="shared" si="1"/>
        <v>0</v>
      </c>
      <c r="X20" s="38">
        <f t="shared" si="1"/>
        <v>0</v>
      </c>
      <c r="Y20" s="38">
        <f t="shared" si="1"/>
        <v>0</v>
      </c>
      <c r="Z20" s="38">
        <f t="shared" si="1"/>
        <v>0</v>
      </c>
      <c r="AA20" s="38">
        <f t="shared" si="1"/>
        <v>0</v>
      </c>
      <c r="AB20" s="39">
        <f t="shared" si="1"/>
        <v>0</v>
      </c>
    </row>
    <row r="21" spans="2:28" x14ac:dyDescent="0.2">
      <c r="B21" s="35" t="s">
        <v>17</v>
      </c>
      <c r="C21" s="36"/>
      <c r="D21" s="151"/>
      <c r="E21" s="40" t="e">
        <f t="shared" ref="E21:AB21" si="2">+E20/E7</f>
        <v>#DIV/0!</v>
      </c>
      <c r="F21" s="41" t="e">
        <f t="shared" si="2"/>
        <v>#DIV/0!</v>
      </c>
      <c r="G21" s="41" t="e">
        <f t="shared" si="2"/>
        <v>#DIV/0!</v>
      </c>
      <c r="H21" s="41" t="e">
        <f t="shared" si="2"/>
        <v>#DIV/0!</v>
      </c>
      <c r="I21" s="41" t="e">
        <f t="shared" si="2"/>
        <v>#DIV/0!</v>
      </c>
      <c r="J21" s="42" t="e">
        <f t="shared" si="2"/>
        <v>#DIV/0!</v>
      </c>
      <c r="K21" s="40" t="e">
        <f t="shared" si="2"/>
        <v>#DIV/0!</v>
      </c>
      <c r="L21" s="41" t="e">
        <f t="shared" si="2"/>
        <v>#DIV/0!</v>
      </c>
      <c r="M21" s="41" t="e">
        <f t="shared" si="2"/>
        <v>#DIV/0!</v>
      </c>
      <c r="N21" s="41" t="e">
        <f t="shared" si="2"/>
        <v>#DIV/0!</v>
      </c>
      <c r="O21" s="41" t="e">
        <f t="shared" si="2"/>
        <v>#DIV/0!</v>
      </c>
      <c r="P21" s="42" t="e">
        <f t="shared" si="2"/>
        <v>#DIV/0!</v>
      </c>
      <c r="Q21" s="40" t="e">
        <f t="shared" si="2"/>
        <v>#DIV/0!</v>
      </c>
      <c r="R21" s="41" t="e">
        <f t="shared" si="2"/>
        <v>#DIV/0!</v>
      </c>
      <c r="S21" s="41" t="e">
        <f t="shared" si="2"/>
        <v>#DIV/0!</v>
      </c>
      <c r="T21" s="41" t="e">
        <f t="shared" si="2"/>
        <v>#DIV/0!</v>
      </c>
      <c r="U21" s="41" t="e">
        <f t="shared" si="2"/>
        <v>#DIV/0!</v>
      </c>
      <c r="V21" s="41" t="e">
        <f t="shared" si="2"/>
        <v>#DIV/0!</v>
      </c>
      <c r="W21" s="41" t="e">
        <f t="shared" si="2"/>
        <v>#DIV/0!</v>
      </c>
      <c r="X21" s="41" t="e">
        <f t="shared" si="2"/>
        <v>#DIV/0!</v>
      </c>
      <c r="Y21" s="41" t="e">
        <f t="shared" si="2"/>
        <v>#DIV/0!</v>
      </c>
      <c r="Z21" s="41" t="e">
        <f t="shared" si="2"/>
        <v>#DIV/0!</v>
      </c>
      <c r="AA21" s="41" t="e">
        <f t="shared" si="2"/>
        <v>#DIV/0!</v>
      </c>
      <c r="AB21" s="42" t="e">
        <f t="shared" si="2"/>
        <v>#DIV/0!</v>
      </c>
    </row>
    <row r="22" spans="2:28" x14ac:dyDescent="0.2">
      <c r="B22" s="25"/>
      <c r="C22" s="126" t="s">
        <v>55</v>
      </c>
      <c r="D22" s="152"/>
      <c r="E22" s="132"/>
      <c r="F22" s="133"/>
      <c r="G22" s="133"/>
      <c r="H22" s="133"/>
      <c r="I22" s="133"/>
      <c r="J22" s="134"/>
      <c r="K22" s="132"/>
      <c r="L22" s="133"/>
      <c r="M22" s="133"/>
      <c r="N22" s="133"/>
      <c r="O22" s="133"/>
      <c r="P22" s="134"/>
      <c r="Q22" s="132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4"/>
    </row>
    <row r="23" spans="2:28" x14ac:dyDescent="0.2">
      <c r="B23" s="27"/>
      <c r="C23" s="127" t="s">
        <v>56</v>
      </c>
      <c r="D23" s="153"/>
      <c r="E23" s="135"/>
      <c r="F23" s="136"/>
      <c r="G23" s="136"/>
      <c r="H23" s="136"/>
      <c r="I23" s="136"/>
      <c r="J23" s="137"/>
      <c r="K23" s="135"/>
      <c r="L23" s="136"/>
      <c r="M23" s="136"/>
      <c r="N23" s="136"/>
      <c r="O23" s="136"/>
      <c r="P23" s="137"/>
      <c r="Q23" s="135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7"/>
    </row>
    <row r="24" spans="2:28" x14ac:dyDescent="0.2">
      <c r="B24" s="27"/>
      <c r="C24" s="127" t="s">
        <v>57</v>
      </c>
      <c r="D24" s="153"/>
      <c r="E24" s="135"/>
      <c r="F24" s="136"/>
      <c r="G24" s="136"/>
      <c r="H24" s="136"/>
      <c r="I24" s="136"/>
      <c r="J24" s="137"/>
      <c r="K24" s="135"/>
      <c r="L24" s="136"/>
      <c r="M24" s="136"/>
      <c r="N24" s="136"/>
      <c r="O24" s="136"/>
      <c r="P24" s="137"/>
      <c r="Q24" s="135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7"/>
    </row>
    <row r="25" spans="2:28" x14ac:dyDescent="0.2">
      <c r="B25" s="27"/>
      <c r="C25" s="127" t="s">
        <v>58</v>
      </c>
      <c r="D25" s="153"/>
      <c r="E25" s="135"/>
      <c r="F25" s="136"/>
      <c r="G25" s="136"/>
      <c r="H25" s="136"/>
      <c r="I25" s="136"/>
      <c r="J25" s="137"/>
      <c r="K25" s="135"/>
      <c r="L25" s="136"/>
      <c r="M25" s="136"/>
      <c r="N25" s="136"/>
      <c r="O25" s="136"/>
      <c r="P25" s="137"/>
      <c r="Q25" s="135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7"/>
    </row>
    <row r="26" spans="2:28" x14ac:dyDescent="0.2">
      <c r="B26" s="27"/>
      <c r="C26" s="127" t="s">
        <v>59</v>
      </c>
      <c r="D26" s="153"/>
      <c r="E26" s="135"/>
      <c r="F26" s="136"/>
      <c r="G26" s="136"/>
      <c r="H26" s="136"/>
      <c r="I26" s="136"/>
      <c r="J26" s="137"/>
      <c r="K26" s="135"/>
      <c r="L26" s="136"/>
      <c r="M26" s="136"/>
      <c r="N26" s="136"/>
      <c r="O26" s="136"/>
      <c r="P26" s="137"/>
      <c r="Q26" s="135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7"/>
    </row>
    <row r="27" spans="2:28" x14ac:dyDescent="0.2">
      <c r="B27" s="27"/>
      <c r="C27" s="128" t="s">
        <v>60</v>
      </c>
      <c r="D27" s="154"/>
      <c r="E27" s="129"/>
      <c r="F27" s="130"/>
      <c r="G27" s="130"/>
      <c r="H27" s="130"/>
      <c r="I27" s="130"/>
      <c r="J27" s="131"/>
      <c r="K27" s="129"/>
      <c r="L27" s="130"/>
      <c r="M27" s="130"/>
      <c r="N27" s="130"/>
      <c r="O27" s="130"/>
      <c r="P27" s="131"/>
      <c r="Q27" s="129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1"/>
    </row>
    <row r="28" spans="2:28" x14ac:dyDescent="0.2">
      <c r="B28" s="27"/>
      <c r="C28" s="102" t="s">
        <v>61</v>
      </c>
      <c r="D28" s="155"/>
      <c r="E28" s="119"/>
      <c r="F28" s="120"/>
      <c r="G28" s="120"/>
      <c r="H28" s="120"/>
      <c r="I28" s="120"/>
      <c r="J28" s="121"/>
      <c r="K28" s="119"/>
      <c r="L28" s="120"/>
      <c r="M28" s="120"/>
      <c r="N28" s="120"/>
      <c r="O28" s="120"/>
      <c r="P28" s="121"/>
      <c r="Q28" s="119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1"/>
    </row>
    <row r="29" spans="2:28" x14ac:dyDescent="0.2">
      <c r="B29" s="27"/>
      <c r="C29" s="102" t="s">
        <v>62</v>
      </c>
      <c r="D29" s="155"/>
      <c r="E29" s="119"/>
      <c r="F29" s="120"/>
      <c r="G29" s="120"/>
      <c r="H29" s="120"/>
      <c r="I29" s="120"/>
      <c r="J29" s="121"/>
      <c r="K29" s="119"/>
      <c r="L29" s="120"/>
      <c r="M29" s="120"/>
      <c r="N29" s="120"/>
      <c r="O29" s="120"/>
      <c r="P29" s="121"/>
      <c r="Q29" s="119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1"/>
    </row>
    <row r="30" spans="2:28" x14ac:dyDescent="0.2">
      <c r="B30" s="27"/>
      <c r="C30" s="102" t="s">
        <v>63</v>
      </c>
      <c r="D30" s="155"/>
      <c r="E30" s="119"/>
      <c r="F30" s="120"/>
      <c r="G30" s="120"/>
      <c r="H30" s="120"/>
      <c r="I30" s="120"/>
      <c r="J30" s="121"/>
      <c r="K30" s="119"/>
      <c r="L30" s="120"/>
      <c r="M30" s="120"/>
      <c r="N30" s="120"/>
      <c r="O30" s="120"/>
      <c r="P30" s="121"/>
      <c r="Q30" s="119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1"/>
    </row>
    <row r="31" spans="2:28" x14ac:dyDescent="0.2">
      <c r="B31" s="27"/>
      <c r="C31" s="102" t="s">
        <v>64</v>
      </c>
      <c r="D31" s="155"/>
      <c r="E31" s="119"/>
      <c r="F31" s="120"/>
      <c r="G31" s="120"/>
      <c r="H31" s="120"/>
      <c r="I31" s="120"/>
      <c r="J31" s="121"/>
      <c r="K31" s="119"/>
      <c r="L31" s="120"/>
      <c r="M31" s="120"/>
      <c r="N31" s="120"/>
      <c r="O31" s="120"/>
      <c r="P31" s="121"/>
      <c r="Q31" s="119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1"/>
    </row>
    <row r="32" spans="2:28" x14ac:dyDescent="0.2">
      <c r="B32" s="27"/>
      <c r="C32" s="102" t="s">
        <v>65</v>
      </c>
      <c r="D32" s="155"/>
      <c r="E32" s="119"/>
      <c r="F32" s="120"/>
      <c r="G32" s="120"/>
      <c r="H32" s="120"/>
      <c r="I32" s="120"/>
      <c r="J32" s="121"/>
      <c r="K32" s="119"/>
      <c r="L32" s="120"/>
      <c r="M32" s="120"/>
      <c r="N32" s="120"/>
      <c r="O32" s="120"/>
      <c r="P32" s="121"/>
      <c r="Q32" s="119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1"/>
    </row>
    <row r="33" spans="2:28" x14ac:dyDescent="0.2">
      <c r="B33" s="27"/>
      <c r="C33" s="102" t="s">
        <v>66</v>
      </c>
      <c r="D33" s="155"/>
      <c r="E33" s="119"/>
      <c r="F33" s="120"/>
      <c r="G33" s="120"/>
      <c r="H33" s="120"/>
      <c r="I33" s="120"/>
      <c r="J33" s="121"/>
      <c r="K33" s="119"/>
      <c r="L33" s="120"/>
      <c r="M33" s="120"/>
      <c r="N33" s="120"/>
      <c r="O33" s="120"/>
      <c r="P33" s="121"/>
      <c r="Q33" s="119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1"/>
    </row>
    <row r="34" spans="2:28" x14ac:dyDescent="0.2">
      <c r="B34" s="27"/>
      <c r="C34" s="102" t="s">
        <v>67</v>
      </c>
      <c r="D34" s="155"/>
      <c r="E34" s="119"/>
      <c r="F34" s="120"/>
      <c r="G34" s="120"/>
      <c r="H34" s="120"/>
      <c r="I34" s="120"/>
      <c r="J34" s="121"/>
      <c r="K34" s="119"/>
      <c r="L34" s="120"/>
      <c r="M34" s="120"/>
      <c r="N34" s="120"/>
      <c r="O34" s="120"/>
      <c r="P34" s="121"/>
      <c r="Q34" s="119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1"/>
    </row>
    <row r="35" spans="2:28" x14ac:dyDescent="0.2">
      <c r="B35" s="27"/>
      <c r="C35" s="102" t="s">
        <v>68</v>
      </c>
      <c r="D35" s="155"/>
      <c r="E35" s="119"/>
      <c r="F35" s="120"/>
      <c r="G35" s="120"/>
      <c r="H35" s="120"/>
      <c r="I35" s="120"/>
      <c r="J35" s="121"/>
      <c r="K35" s="119"/>
      <c r="L35" s="120"/>
      <c r="M35" s="120"/>
      <c r="N35" s="120"/>
      <c r="O35" s="120"/>
      <c r="P35" s="121"/>
      <c r="Q35" s="119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1"/>
    </row>
    <row r="36" spans="2:28" x14ac:dyDescent="0.2">
      <c r="B36" s="27"/>
      <c r="C36" s="102" t="s">
        <v>69</v>
      </c>
      <c r="D36" s="155"/>
      <c r="E36" s="119"/>
      <c r="F36" s="120"/>
      <c r="G36" s="120"/>
      <c r="H36" s="120"/>
      <c r="I36" s="120"/>
      <c r="J36" s="121"/>
      <c r="K36" s="119"/>
      <c r="L36" s="120"/>
      <c r="M36" s="120"/>
      <c r="N36" s="120"/>
      <c r="O36" s="120"/>
      <c r="P36" s="121"/>
      <c r="Q36" s="119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1"/>
    </row>
    <row r="37" spans="2:28" hidden="1" outlineLevel="1" x14ac:dyDescent="0.2">
      <c r="B37" s="27"/>
      <c r="C37" s="102"/>
      <c r="D37" s="155"/>
      <c r="E37" s="119"/>
      <c r="F37" s="120"/>
      <c r="G37" s="120"/>
      <c r="H37" s="120"/>
      <c r="I37" s="120"/>
      <c r="J37" s="121"/>
      <c r="K37" s="119"/>
      <c r="L37" s="120"/>
      <c r="M37" s="120"/>
      <c r="N37" s="120"/>
      <c r="O37" s="120"/>
      <c r="P37" s="121"/>
      <c r="Q37" s="119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1"/>
    </row>
    <row r="38" spans="2:28" hidden="1" outlineLevel="1" x14ac:dyDescent="0.2">
      <c r="B38" s="27"/>
      <c r="C38" s="28"/>
      <c r="D38" s="147"/>
      <c r="E38" s="104"/>
      <c r="F38" s="105"/>
      <c r="G38" s="105"/>
      <c r="H38" s="105"/>
      <c r="I38" s="105"/>
      <c r="J38" s="106"/>
      <c r="K38" s="104"/>
      <c r="L38" s="105"/>
      <c r="M38" s="105"/>
      <c r="N38" s="105"/>
      <c r="O38" s="105"/>
      <c r="P38" s="106"/>
      <c r="Q38" s="104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6"/>
    </row>
    <row r="39" spans="2:28" hidden="1" outlineLevel="1" x14ac:dyDescent="0.2">
      <c r="B39" s="27"/>
      <c r="C39" s="28"/>
      <c r="D39" s="147"/>
      <c r="E39" s="104"/>
      <c r="F39" s="105"/>
      <c r="G39" s="105"/>
      <c r="H39" s="105"/>
      <c r="I39" s="105"/>
      <c r="J39" s="106"/>
      <c r="K39" s="104"/>
      <c r="L39" s="105"/>
      <c r="M39" s="105"/>
      <c r="N39" s="105"/>
      <c r="O39" s="105"/>
      <c r="P39" s="106"/>
      <c r="Q39" s="104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6"/>
    </row>
    <row r="40" spans="2:28" hidden="1" outlineLevel="1" x14ac:dyDescent="0.2">
      <c r="B40" s="27"/>
      <c r="C40" s="28"/>
      <c r="D40" s="147"/>
      <c r="E40" s="104"/>
      <c r="F40" s="105"/>
      <c r="G40" s="105"/>
      <c r="H40" s="105"/>
      <c r="I40" s="105"/>
      <c r="J40" s="106"/>
      <c r="K40" s="104"/>
      <c r="L40" s="105"/>
      <c r="M40" s="105"/>
      <c r="N40" s="105"/>
      <c r="O40" s="105"/>
      <c r="P40" s="106"/>
      <c r="Q40" s="104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6"/>
    </row>
    <row r="41" spans="2:28" hidden="1" outlineLevel="1" x14ac:dyDescent="0.2">
      <c r="B41" s="27"/>
      <c r="C41" s="29"/>
      <c r="D41" s="149"/>
      <c r="E41" s="104"/>
      <c r="F41" s="105"/>
      <c r="G41" s="105"/>
      <c r="H41" s="105"/>
      <c r="I41" s="105"/>
      <c r="J41" s="106"/>
      <c r="K41" s="104"/>
      <c r="L41" s="105"/>
      <c r="M41" s="105"/>
      <c r="N41" s="105"/>
      <c r="O41" s="105"/>
      <c r="P41" s="106"/>
      <c r="Q41" s="104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6"/>
    </row>
    <row r="42" spans="2:28" hidden="1" outlineLevel="1" x14ac:dyDescent="0.2">
      <c r="B42" s="27"/>
      <c r="C42" s="30"/>
      <c r="D42" s="156"/>
      <c r="E42" s="116"/>
      <c r="F42" s="117"/>
      <c r="G42" s="117"/>
      <c r="H42" s="117"/>
      <c r="I42" s="117"/>
      <c r="J42" s="118"/>
      <c r="K42" s="116"/>
      <c r="L42" s="117"/>
      <c r="M42" s="117"/>
      <c r="N42" s="117"/>
      <c r="O42" s="117"/>
      <c r="P42" s="118"/>
      <c r="Q42" s="116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8"/>
    </row>
    <row r="43" spans="2:28" collapsed="1" x14ac:dyDescent="0.2">
      <c r="B43" s="31" t="s">
        <v>8</v>
      </c>
      <c r="C43" s="24"/>
      <c r="D43" s="150"/>
      <c r="E43" s="32">
        <f t="shared" ref="E43:AB43" si="3">SUM(E22:E42)</f>
        <v>0</v>
      </c>
      <c r="F43" s="33">
        <f t="shared" si="3"/>
        <v>0</v>
      </c>
      <c r="G43" s="33">
        <f t="shared" si="3"/>
        <v>0</v>
      </c>
      <c r="H43" s="33">
        <f t="shared" si="3"/>
        <v>0</v>
      </c>
      <c r="I43" s="33">
        <f t="shared" si="3"/>
        <v>0</v>
      </c>
      <c r="J43" s="34">
        <f t="shared" si="3"/>
        <v>0</v>
      </c>
      <c r="K43" s="32">
        <f t="shared" si="3"/>
        <v>0</v>
      </c>
      <c r="L43" s="33">
        <f t="shared" si="3"/>
        <v>0</v>
      </c>
      <c r="M43" s="33">
        <f t="shared" si="3"/>
        <v>0</v>
      </c>
      <c r="N43" s="33">
        <f t="shared" si="3"/>
        <v>0</v>
      </c>
      <c r="O43" s="33">
        <f t="shared" si="3"/>
        <v>0</v>
      </c>
      <c r="P43" s="34">
        <f t="shared" si="3"/>
        <v>0</v>
      </c>
      <c r="Q43" s="32">
        <f t="shared" si="3"/>
        <v>0</v>
      </c>
      <c r="R43" s="33">
        <f t="shared" si="3"/>
        <v>0</v>
      </c>
      <c r="S43" s="33">
        <f t="shared" si="3"/>
        <v>0</v>
      </c>
      <c r="T43" s="33">
        <f t="shared" si="3"/>
        <v>0</v>
      </c>
      <c r="U43" s="33">
        <f t="shared" si="3"/>
        <v>0</v>
      </c>
      <c r="V43" s="33">
        <f t="shared" si="3"/>
        <v>0</v>
      </c>
      <c r="W43" s="33">
        <f t="shared" si="3"/>
        <v>0</v>
      </c>
      <c r="X43" s="33">
        <f t="shared" si="3"/>
        <v>0</v>
      </c>
      <c r="Y43" s="33">
        <f t="shared" si="3"/>
        <v>0</v>
      </c>
      <c r="Z43" s="33">
        <f t="shared" si="3"/>
        <v>0</v>
      </c>
      <c r="AA43" s="33">
        <f t="shared" si="3"/>
        <v>0</v>
      </c>
      <c r="AB43" s="34">
        <f t="shared" si="3"/>
        <v>0</v>
      </c>
    </row>
    <row r="44" spans="2:28" x14ac:dyDescent="0.2">
      <c r="B44" s="35" t="s">
        <v>18</v>
      </c>
      <c r="C44" s="36"/>
      <c r="D44" s="151"/>
      <c r="E44" s="37">
        <f t="shared" ref="E44:AB44" si="4">+E20-E43</f>
        <v>0</v>
      </c>
      <c r="F44" s="38">
        <f t="shared" si="4"/>
        <v>0</v>
      </c>
      <c r="G44" s="38">
        <f t="shared" si="4"/>
        <v>0</v>
      </c>
      <c r="H44" s="38">
        <f t="shared" si="4"/>
        <v>0</v>
      </c>
      <c r="I44" s="38">
        <f t="shared" si="4"/>
        <v>0</v>
      </c>
      <c r="J44" s="39">
        <f t="shared" si="4"/>
        <v>0</v>
      </c>
      <c r="K44" s="37">
        <f t="shared" si="4"/>
        <v>0</v>
      </c>
      <c r="L44" s="38">
        <f t="shared" si="4"/>
        <v>0</v>
      </c>
      <c r="M44" s="38">
        <f t="shared" si="4"/>
        <v>0</v>
      </c>
      <c r="N44" s="38">
        <f t="shared" si="4"/>
        <v>0</v>
      </c>
      <c r="O44" s="38">
        <f t="shared" si="4"/>
        <v>0</v>
      </c>
      <c r="P44" s="39">
        <f t="shared" si="4"/>
        <v>0</v>
      </c>
      <c r="Q44" s="37">
        <f t="shared" si="4"/>
        <v>0</v>
      </c>
      <c r="R44" s="38">
        <f t="shared" si="4"/>
        <v>0</v>
      </c>
      <c r="S44" s="38">
        <f t="shared" si="4"/>
        <v>0</v>
      </c>
      <c r="T44" s="38">
        <f t="shared" si="4"/>
        <v>0</v>
      </c>
      <c r="U44" s="38">
        <f t="shared" si="4"/>
        <v>0</v>
      </c>
      <c r="V44" s="38">
        <f t="shared" si="4"/>
        <v>0</v>
      </c>
      <c r="W44" s="38">
        <f t="shared" si="4"/>
        <v>0</v>
      </c>
      <c r="X44" s="38">
        <f t="shared" si="4"/>
        <v>0</v>
      </c>
      <c r="Y44" s="38">
        <f t="shared" si="4"/>
        <v>0</v>
      </c>
      <c r="Z44" s="38">
        <f t="shared" si="4"/>
        <v>0</v>
      </c>
      <c r="AA44" s="38">
        <f t="shared" si="4"/>
        <v>0</v>
      </c>
      <c r="AB44" s="39">
        <f t="shared" si="4"/>
        <v>0</v>
      </c>
    </row>
    <row r="45" spans="2:28" x14ac:dyDescent="0.2">
      <c r="B45" s="35" t="s">
        <v>19</v>
      </c>
      <c r="C45" s="36"/>
      <c r="D45" s="151"/>
      <c r="E45" s="40" t="e">
        <f t="shared" ref="E45:AB45" si="5">+E44/E7</f>
        <v>#DIV/0!</v>
      </c>
      <c r="F45" s="41" t="e">
        <f t="shared" si="5"/>
        <v>#DIV/0!</v>
      </c>
      <c r="G45" s="41" t="e">
        <f t="shared" si="5"/>
        <v>#DIV/0!</v>
      </c>
      <c r="H45" s="41" t="e">
        <f t="shared" si="5"/>
        <v>#DIV/0!</v>
      </c>
      <c r="I45" s="41" t="e">
        <f t="shared" si="5"/>
        <v>#DIV/0!</v>
      </c>
      <c r="J45" s="42" t="e">
        <f t="shared" si="5"/>
        <v>#DIV/0!</v>
      </c>
      <c r="K45" s="40" t="e">
        <f t="shared" si="5"/>
        <v>#DIV/0!</v>
      </c>
      <c r="L45" s="41" t="e">
        <f t="shared" si="5"/>
        <v>#DIV/0!</v>
      </c>
      <c r="M45" s="41" t="e">
        <f t="shared" si="5"/>
        <v>#DIV/0!</v>
      </c>
      <c r="N45" s="41" t="e">
        <f t="shared" si="5"/>
        <v>#DIV/0!</v>
      </c>
      <c r="O45" s="41" t="e">
        <f t="shared" si="5"/>
        <v>#DIV/0!</v>
      </c>
      <c r="P45" s="42" t="e">
        <f t="shared" si="5"/>
        <v>#DIV/0!</v>
      </c>
      <c r="Q45" s="40" t="e">
        <f t="shared" si="5"/>
        <v>#DIV/0!</v>
      </c>
      <c r="R45" s="41" t="e">
        <f t="shared" si="5"/>
        <v>#DIV/0!</v>
      </c>
      <c r="S45" s="41" t="e">
        <f t="shared" si="5"/>
        <v>#DIV/0!</v>
      </c>
      <c r="T45" s="41" t="e">
        <f t="shared" si="5"/>
        <v>#DIV/0!</v>
      </c>
      <c r="U45" s="41" t="e">
        <f t="shared" si="5"/>
        <v>#DIV/0!</v>
      </c>
      <c r="V45" s="41" t="e">
        <f t="shared" si="5"/>
        <v>#DIV/0!</v>
      </c>
      <c r="W45" s="41" t="e">
        <f t="shared" si="5"/>
        <v>#DIV/0!</v>
      </c>
      <c r="X45" s="41" t="e">
        <f t="shared" si="5"/>
        <v>#DIV/0!</v>
      </c>
      <c r="Y45" s="41" t="e">
        <f t="shared" si="5"/>
        <v>#DIV/0!</v>
      </c>
      <c r="Z45" s="41" t="e">
        <f t="shared" si="5"/>
        <v>#DIV/0!</v>
      </c>
      <c r="AA45" s="41" t="e">
        <f t="shared" si="5"/>
        <v>#DIV/0!</v>
      </c>
      <c r="AB45" s="42" t="e">
        <f t="shared" si="5"/>
        <v>#DIV/0!</v>
      </c>
    </row>
    <row r="46" spans="2:28" x14ac:dyDescent="0.2">
      <c r="B46" s="27"/>
      <c r="C46" s="43" t="s">
        <v>20</v>
      </c>
      <c r="D46" s="27"/>
      <c r="E46" s="113"/>
      <c r="F46" s="114"/>
      <c r="G46" s="114"/>
      <c r="H46" s="114"/>
      <c r="I46" s="114"/>
      <c r="J46" s="115"/>
      <c r="K46" s="113"/>
      <c r="L46" s="114"/>
      <c r="M46" s="114"/>
      <c r="N46" s="114"/>
      <c r="O46" s="114"/>
      <c r="P46" s="115"/>
      <c r="Q46" s="113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5"/>
    </row>
    <row r="47" spans="2:28" x14ac:dyDescent="0.2">
      <c r="B47" s="27"/>
      <c r="C47" s="30" t="s">
        <v>21</v>
      </c>
      <c r="D47" s="156"/>
      <c r="E47" s="116"/>
      <c r="F47" s="117"/>
      <c r="G47" s="117"/>
      <c r="H47" s="117"/>
      <c r="I47" s="117"/>
      <c r="J47" s="118"/>
      <c r="K47" s="116"/>
      <c r="L47" s="117"/>
      <c r="M47" s="117"/>
      <c r="N47" s="117"/>
      <c r="O47" s="117"/>
      <c r="P47" s="118"/>
      <c r="Q47" s="116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8"/>
    </row>
    <row r="48" spans="2:28" x14ac:dyDescent="0.2">
      <c r="B48" s="31" t="s">
        <v>22</v>
      </c>
      <c r="C48" s="24"/>
      <c r="D48" s="150"/>
      <c r="E48" s="32">
        <f t="shared" ref="E48:AB48" si="6">SUM(E46:E47)</f>
        <v>0</v>
      </c>
      <c r="F48" s="33">
        <f t="shared" si="6"/>
        <v>0</v>
      </c>
      <c r="G48" s="33">
        <f t="shared" si="6"/>
        <v>0</v>
      </c>
      <c r="H48" s="33">
        <f t="shared" si="6"/>
        <v>0</v>
      </c>
      <c r="I48" s="33">
        <f t="shared" si="6"/>
        <v>0</v>
      </c>
      <c r="J48" s="34">
        <f t="shared" si="6"/>
        <v>0</v>
      </c>
      <c r="K48" s="32">
        <f t="shared" si="6"/>
        <v>0</v>
      </c>
      <c r="L48" s="33">
        <f t="shared" si="6"/>
        <v>0</v>
      </c>
      <c r="M48" s="33">
        <f t="shared" si="6"/>
        <v>0</v>
      </c>
      <c r="N48" s="33">
        <f t="shared" si="6"/>
        <v>0</v>
      </c>
      <c r="O48" s="33">
        <f t="shared" si="6"/>
        <v>0</v>
      </c>
      <c r="P48" s="34">
        <f t="shared" si="6"/>
        <v>0</v>
      </c>
      <c r="Q48" s="32">
        <f t="shared" si="6"/>
        <v>0</v>
      </c>
      <c r="R48" s="33">
        <f t="shared" si="6"/>
        <v>0</v>
      </c>
      <c r="S48" s="33">
        <f t="shared" si="6"/>
        <v>0</v>
      </c>
      <c r="T48" s="33">
        <f t="shared" si="6"/>
        <v>0</v>
      </c>
      <c r="U48" s="33">
        <f t="shared" si="6"/>
        <v>0</v>
      </c>
      <c r="V48" s="33">
        <f t="shared" si="6"/>
        <v>0</v>
      </c>
      <c r="W48" s="33">
        <f t="shared" si="6"/>
        <v>0</v>
      </c>
      <c r="X48" s="33">
        <f t="shared" si="6"/>
        <v>0</v>
      </c>
      <c r="Y48" s="33">
        <f t="shared" si="6"/>
        <v>0</v>
      </c>
      <c r="Z48" s="33">
        <f t="shared" si="6"/>
        <v>0</v>
      </c>
      <c r="AA48" s="33">
        <f t="shared" si="6"/>
        <v>0</v>
      </c>
      <c r="AB48" s="34">
        <f t="shared" si="6"/>
        <v>0</v>
      </c>
    </row>
    <row r="49" spans="2:28" x14ac:dyDescent="0.2">
      <c r="B49" s="27"/>
      <c r="C49" s="179" t="s">
        <v>23</v>
      </c>
      <c r="D49" s="27"/>
      <c r="E49" s="113"/>
      <c r="F49" s="114"/>
      <c r="G49" s="114"/>
      <c r="H49" s="114"/>
      <c r="I49" s="114"/>
      <c r="J49" s="115"/>
      <c r="K49" s="113"/>
      <c r="L49" s="114"/>
      <c r="M49" s="114"/>
      <c r="N49" s="114"/>
      <c r="O49" s="114"/>
      <c r="P49" s="115"/>
      <c r="Q49" s="113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5"/>
    </row>
    <row r="50" spans="2:28" x14ac:dyDescent="0.2">
      <c r="B50" s="27"/>
      <c r="C50" s="30" t="s">
        <v>21</v>
      </c>
      <c r="D50" s="156"/>
      <c r="E50" s="116"/>
      <c r="F50" s="117"/>
      <c r="G50" s="117"/>
      <c r="H50" s="117"/>
      <c r="I50" s="117"/>
      <c r="J50" s="118"/>
      <c r="K50" s="116"/>
      <c r="L50" s="117"/>
      <c r="M50" s="117"/>
      <c r="N50" s="117"/>
      <c r="O50" s="117"/>
      <c r="P50" s="118"/>
      <c r="Q50" s="116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8"/>
    </row>
    <row r="51" spans="2:28" x14ac:dyDescent="0.2">
      <c r="B51" s="31" t="s">
        <v>24</v>
      </c>
      <c r="C51" s="24"/>
      <c r="D51" s="150"/>
      <c r="E51" s="32">
        <f t="shared" ref="E51:AB51" si="7">SUM(E49:E50)</f>
        <v>0</v>
      </c>
      <c r="F51" s="33">
        <f t="shared" si="7"/>
        <v>0</v>
      </c>
      <c r="G51" s="33">
        <f t="shared" si="7"/>
        <v>0</v>
      </c>
      <c r="H51" s="33">
        <f t="shared" si="7"/>
        <v>0</v>
      </c>
      <c r="I51" s="33">
        <f t="shared" si="7"/>
        <v>0</v>
      </c>
      <c r="J51" s="34">
        <f t="shared" si="7"/>
        <v>0</v>
      </c>
      <c r="K51" s="32">
        <f t="shared" si="7"/>
        <v>0</v>
      </c>
      <c r="L51" s="33">
        <f t="shared" si="7"/>
        <v>0</v>
      </c>
      <c r="M51" s="33">
        <f t="shared" si="7"/>
        <v>0</v>
      </c>
      <c r="N51" s="33">
        <f t="shared" si="7"/>
        <v>0</v>
      </c>
      <c r="O51" s="33">
        <f t="shared" si="7"/>
        <v>0</v>
      </c>
      <c r="P51" s="34">
        <f t="shared" si="7"/>
        <v>0</v>
      </c>
      <c r="Q51" s="32">
        <f t="shared" si="7"/>
        <v>0</v>
      </c>
      <c r="R51" s="33">
        <f t="shared" si="7"/>
        <v>0</v>
      </c>
      <c r="S51" s="33">
        <f t="shared" si="7"/>
        <v>0</v>
      </c>
      <c r="T51" s="33">
        <f t="shared" si="7"/>
        <v>0</v>
      </c>
      <c r="U51" s="33">
        <f t="shared" si="7"/>
        <v>0</v>
      </c>
      <c r="V51" s="33">
        <f t="shared" si="7"/>
        <v>0</v>
      </c>
      <c r="W51" s="33">
        <f t="shared" si="7"/>
        <v>0</v>
      </c>
      <c r="X51" s="33">
        <f t="shared" si="7"/>
        <v>0</v>
      </c>
      <c r="Y51" s="33">
        <f t="shared" si="7"/>
        <v>0</v>
      </c>
      <c r="Z51" s="33">
        <f t="shared" si="7"/>
        <v>0</v>
      </c>
      <c r="AA51" s="33">
        <f t="shared" si="7"/>
        <v>0</v>
      </c>
      <c r="AB51" s="34">
        <f t="shared" si="7"/>
        <v>0</v>
      </c>
    </row>
    <row r="52" spans="2:28" x14ac:dyDescent="0.2">
      <c r="B52" s="35" t="s">
        <v>25</v>
      </c>
      <c r="C52" s="36"/>
      <c r="D52" s="151"/>
      <c r="E52" s="37">
        <f t="shared" ref="E52:AB52" si="8">+E44+E48-E51</f>
        <v>0</v>
      </c>
      <c r="F52" s="38">
        <f t="shared" si="8"/>
        <v>0</v>
      </c>
      <c r="G52" s="38">
        <f t="shared" si="8"/>
        <v>0</v>
      </c>
      <c r="H52" s="38">
        <f t="shared" si="8"/>
        <v>0</v>
      </c>
      <c r="I52" s="38">
        <f t="shared" si="8"/>
        <v>0</v>
      </c>
      <c r="J52" s="39">
        <f t="shared" si="8"/>
        <v>0</v>
      </c>
      <c r="K52" s="37">
        <f t="shared" si="8"/>
        <v>0</v>
      </c>
      <c r="L52" s="38">
        <f t="shared" si="8"/>
        <v>0</v>
      </c>
      <c r="M52" s="38">
        <f t="shared" si="8"/>
        <v>0</v>
      </c>
      <c r="N52" s="38">
        <f t="shared" si="8"/>
        <v>0</v>
      </c>
      <c r="O52" s="38">
        <f t="shared" si="8"/>
        <v>0</v>
      </c>
      <c r="P52" s="39">
        <f t="shared" si="8"/>
        <v>0</v>
      </c>
      <c r="Q52" s="37">
        <f t="shared" si="8"/>
        <v>0</v>
      </c>
      <c r="R52" s="38">
        <f t="shared" si="8"/>
        <v>0</v>
      </c>
      <c r="S52" s="38">
        <f t="shared" si="8"/>
        <v>0</v>
      </c>
      <c r="T52" s="38">
        <f t="shared" si="8"/>
        <v>0</v>
      </c>
      <c r="U52" s="38">
        <f t="shared" si="8"/>
        <v>0</v>
      </c>
      <c r="V52" s="38">
        <f t="shared" si="8"/>
        <v>0</v>
      </c>
      <c r="W52" s="38">
        <f t="shared" si="8"/>
        <v>0</v>
      </c>
      <c r="X52" s="38">
        <f t="shared" si="8"/>
        <v>0</v>
      </c>
      <c r="Y52" s="38">
        <f t="shared" si="8"/>
        <v>0</v>
      </c>
      <c r="Z52" s="38">
        <f t="shared" si="8"/>
        <v>0</v>
      </c>
      <c r="AA52" s="38">
        <f t="shared" si="8"/>
        <v>0</v>
      </c>
      <c r="AB52" s="39">
        <f t="shared" si="8"/>
        <v>0</v>
      </c>
    </row>
    <row r="53" spans="2:28" x14ac:dyDescent="0.2">
      <c r="B53" s="31" t="s">
        <v>26</v>
      </c>
      <c r="C53" s="24"/>
      <c r="D53" s="150"/>
      <c r="E53" s="122"/>
      <c r="F53" s="123"/>
      <c r="G53" s="123"/>
      <c r="H53" s="123"/>
      <c r="I53" s="123"/>
      <c r="J53" s="124"/>
      <c r="K53" s="122"/>
      <c r="L53" s="123"/>
      <c r="M53" s="123"/>
      <c r="N53" s="123"/>
      <c r="O53" s="123"/>
      <c r="P53" s="124"/>
      <c r="Q53" s="122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4"/>
    </row>
    <row r="54" spans="2:28" x14ac:dyDescent="0.2">
      <c r="B54" s="31" t="s">
        <v>27</v>
      </c>
      <c r="C54" s="24"/>
      <c r="D54" s="150"/>
      <c r="E54" s="122"/>
      <c r="F54" s="123"/>
      <c r="G54" s="123"/>
      <c r="H54" s="123"/>
      <c r="I54" s="123"/>
      <c r="J54" s="124"/>
      <c r="K54" s="122"/>
      <c r="L54" s="123"/>
      <c r="M54" s="123"/>
      <c r="N54" s="123"/>
      <c r="O54" s="123"/>
      <c r="P54" s="124"/>
      <c r="Q54" s="122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4"/>
    </row>
    <row r="55" spans="2:28" x14ac:dyDescent="0.2">
      <c r="B55" s="35" t="s">
        <v>28</v>
      </c>
      <c r="C55" s="36"/>
      <c r="D55" s="151"/>
      <c r="E55" s="37">
        <f>+E52+E53-E54</f>
        <v>0</v>
      </c>
      <c r="F55" s="38">
        <f t="shared" ref="F55:AB55" si="9">+F52+F53-F54</f>
        <v>0</v>
      </c>
      <c r="G55" s="38">
        <f t="shared" si="9"/>
        <v>0</v>
      </c>
      <c r="H55" s="38">
        <f t="shared" si="9"/>
        <v>0</v>
      </c>
      <c r="I55" s="38">
        <f t="shared" si="9"/>
        <v>0</v>
      </c>
      <c r="J55" s="39">
        <f t="shared" si="9"/>
        <v>0</v>
      </c>
      <c r="K55" s="37">
        <f t="shared" si="9"/>
        <v>0</v>
      </c>
      <c r="L55" s="38">
        <f t="shared" si="9"/>
        <v>0</v>
      </c>
      <c r="M55" s="38">
        <f t="shared" si="9"/>
        <v>0</v>
      </c>
      <c r="N55" s="38">
        <f t="shared" si="9"/>
        <v>0</v>
      </c>
      <c r="O55" s="38">
        <f t="shared" si="9"/>
        <v>0</v>
      </c>
      <c r="P55" s="39">
        <f t="shared" si="9"/>
        <v>0</v>
      </c>
      <c r="Q55" s="37">
        <f t="shared" si="9"/>
        <v>0</v>
      </c>
      <c r="R55" s="38">
        <f t="shared" si="9"/>
        <v>0</v>
      </c>
      <c r="S55" s="38">
        <f t="shared" si="9"/>
        <v>0</v>
      </c>
      <c r="T55" s="38">
        <f t="shared" si="9"/>
        <v>0</v>
      </c>
      <c r="U55" s="38">
        <f t="shared" si="9"/>
        <v>0</v>
      </c>
      <c r="V55" s="38">
        <f t="shared" si="9"/>
        <v>0</v>
      </c>
      <c r="W55" s="38">
        <f t="shared" si="9"/>
        <v>0</v>
      </c>
      <c r="X55" s="38">
        <f t="shared" si="9"/>
        <v>0</v>
      </c>
      <c r="Y55" s="38">
        <f t="shared" si="9"/>
        <v>0</v>
      </c>
      <c r="Z55" s="38">
        <f t="shared" si="9"/>
        <v>0</v>
      </c>
      <c r="AA55" s="38">
        <f t="shared" si="9"/>
        <v>0</v>
      </c>
      <c r="AB55" s="39">
        <f t="shared" si="9"/>
        <v>0</v>
      </c>
    </row>
    <row r="56" spans="2:28" x14ac:dyDescent="0.2">
      <c r="B56" s="31" t="s">
        <v>29</v>
      </c>
      <c r="C56" s="24"/>
      <c r="D56" s="150"/>
      <c r="E56" s="122"/>
      <c r="F56" s="123"/>
      <c r="G56" s="123"/>
      <c r="H56" s="123"/>
      <c r="I56" s="123"/>
      <c r="J56" s="124"/>
      <c r="K56" s="122"/>
      <c r="L56" s="123"/>
      <c r="M56" s="123"/>
      <c r="N56" s="123"/>
      <c r="O56" s="123"/>
      <c r="P56" s="124"/>
      <c r="Q56" s="122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4"/>
    </row>
    <row r="57" spans="2:28" x14ac:dyDescent="0.2">
      <c r="B57" s="35" t="s">
        <v>9</v>
      </c>
      <c r="C57" s="36"/>
      <c r="D57" s="151"/>
      <c r="E57" s="37">
        <f>+E55-E56</f>
        <v>0</v>
      </c>
      <c r="F57" s="38">
        <f t="shared" ref="F57:AB57" si="10">+F55-F56</f>
        <v>0</v>
      </c>
      <c r="G57" s="38">
        <f t="shared" si="10"/>
        <v>0</v>
      </c>
      <c r="H57" s="38">
        <f t="shared" si="10"/>
        <v>0</v>
      </c>
      <c r="I57" s="38">
        <f t="shared" si="10"/>
        <v>0</v>
      </c>
      <c r="J57" s="39">
        <f t="shared" si="10"/>
        <v>0</v>
      </c>
      <c r="K57" s="37">
        <f t="shared" si="10"/>
        <v>0</v>
      </c>
      <c r="L57" s="38">
        <f t="shared" si="10"/>
        <v>0</v>
      </c>
      <c r="M57" s="38">
        <f t="shared" si="10"/>
        <v>0</v>
      </c>
      <c r="N57" s="38">
        <f t="shared" si="10"/>
        <v>0</v>
      </c>
      <c r="O57" s="38">
        <f t="shared" si="10"/>
        <v>0</v>
      </c>
      <c r="P57" s="39">
        <f t="shared" si="10"/>
        <v>0</v>
      </c>
      <c r="Q57" s="37">
        <f t="shared" si="10"/>
        <v>0</v>
      </c>
      <c r="R57" s="38">
        <f t="shared" si="10"/>
        <v>0</v>
      </c>
      <c r="S57" s="38">
        <f t="shared" si="10"/>
        <v>0</v>
      </c>
      <c r="T57" s="38">
        <f t="shared" si="10"/>
        <v>0</v>
      </c>
      <c r="U57" s="38">
        <f t="shared" si="10"/>
        <v>0</v>
      </c>
      <c r="V57" s="38">
        <f t="shared" si="10"/>
        <v>0</v>
      </c>
      <c r="W57" s="38">
        <f t="shared" si="10"/>
        <v>0</v>
      </c>
      <c r="X57" s="38">
        <f t="shared" si="10"/>
        <v>0</v>
      </c>
      <c r="Y57" s="38">
        <f t="shared" si="10"/>
        <v>0</v>
      </c>
      <c r="Z57" s="38">
        <f t="shared" si="10"/>
        <v>0</v>
      </c>
      <c r="AA57" s="38">
        <f t="shared" si="10"/>
        <v>0</v>
      </c>
      <c r="AB57" s="39">
        <f t="shared" si="10"/>
        <v>0</v>
      </c>
    </row>
    <row r="60" spans="2:28" x14ac:dyDescent="0.2">
      <c r="B60" s="1" t="s">
        <v>74</v>
      </c>
      <c r="C60" s="158" t="s">
        <v>71</v>
      </c>
      <c r="D60" s="181"/>
      <c r="E60" s="164"/>
      <c r="F60" s="168">
        <f>E7*$D$60</f>
        <v>0</v>
      </c>
      <c r="G60" s="168">
        <f t="shared" ref="G60:P60" si="11">F7*$D$60</f>
        <v>0</v>
      </c>
      <c r="H60" s="168">
        <f t="shared" si="11"/>
        <v>0</v>
      </c>
      <c r="I60" s="168">
        <f t="shared" si="11"/>
        <v>0</v>
      </c>
      <c r="J60" s="168">
        <f t="shared" si="11"/>
        <v>0</v>
      </c>
      <c r="K60" s="168">
        <f t="shared" si="11"/>
        <v>0</v>
      </c>
      <c r="L60" s="168">
        <f t="shared" si="11"/>
        <v>0</v>
      </c>
      <c r="M60" s="168">
        <f t="shared" si="11"/>
        <v>0</v>
      </c>
      <c r="N60" s="168">
        <f t="shared" si="11"/>
        <v>0</v>
      </c>
      <c r="O60" s="168">
        <f t="shared" si="11"/>
        <v>0</v>
      </c>
      <c r="P60" s="168">
        <f t="shared" si="11"/>
        <v>0</v>
      </c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</row>
    <row r="61" spans="2:28" x14ac:dyDescent="0.2">
      <c r="C61" s="158" t="s">
        <v>72</v>
      </c>
      <c r="D61" s="181"/>
      <c r="E61" s="165"/>
      <c r="F61" s="165"/>
      <c r="G61" s="169">
        <f>E7*$D$61</f>
        <v>0</v>
      </c>
      <c r="H61" s="169">
        <f t="shared" ref="H61:P61" si="12">F7*$D$61</f>
        <v>0</v>
      </c>
      <c r="I61" s="169">
        <f t="shared" si="12"/>
        <v>0</v>
      </c>
      <c r="J61" s="169">
        <f t="shared" si="12"/>
        <v>0</v>
      </c>
      <c r="K61" s="169">
        <f t="shared" si="12"/>
        <v>0</v>
      </c>
      <c r="L61" s="169">
        <f t="shared" si="12"/>
        <v>0</v>
      </c>
      <c r="M61" s="169">
        <f t="shared" si="12"/>
        <v>0</v>
      </c>
      <c r="N61" s="169">
        <f t="shared" si="12"/>
        <v>0</v>
      </c>
      <c r="O61" s="169">
        <f t="shared" si="12"/>
        <v>0</v>
      </c>
      <c r="P61" s="169">
        <f t="shared" si="12"/>
        <v>0</v>
      </c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2:28" x14ac:dyDescent="0.2">
      <c r="C62" s="158" t="s">
        <v>73</v>
      </c>
      <c r="D62" s="181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</row>
    <row r="63" spans="2:28" x14ac:dyDescent="0.2">
      <c r="C63" s="163" t="s">
        <v>81</v>
      </c>
      <c r="D63" s="171"/>
      <c r="E63" s="170">
        <f>SUM(E60:E62)</f>
        <v>0</v>
      </c>
      <c r="F63" s="170">
        <f t="shared" ref="F63:P63" si="13">SUM(F60:F62)</f>
        <v>0</v>
      </c>
      <c r="G63" s="170">
        <f t="shared" si="13"/>
        <v>0</v>
      </c>
      <c r="H63" s="170">
        <f t="shared" si="13"/>
        <v>0</v>
      </c>
      <c r="I63" s="170">
        <f t="shared" si="13"/>
        <v>0</v>
      </c>
      <c r="J63" s="170">
        <f t="shared" si="13"/>
        <v>0</v>
      </c>
      <c r="K63" s="170">
        <f t="shared" si="13"/>
        <v>0</v>
      </c>
      <c r="L63" s="170">
        <f t="shared" si="13"/>
        <v>0</v>
      </c>
      <c r="M63" s="170">
        <f t="shared" si="13"/>
        <v>0</v>
      </c>
      <c r="N63" s="170">
        <f t="shared" si="13"/>
        <v>0</v>
      </c>
      <c r="O63" s="170">
        <f t="shared" si="13"/>
        <v>0</v>
      </c>
      <c r="P63" s="170">
        <f t="shared" si="13"/>
        <v>0</v>
      </c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</row>
    <row r="65" spans="2:28" x14ac:dyDescent="0.2">
      <c r="B65" s="1" t="s">
        <v>75</v>
      </c>
      <c r="C65" s="158" t="s">
        <v>76</v>
      </c>
      <c r="D65" s="182"/>
      <c r="E65" s="164"/>
      <c r="F65" s="168">
        <f>E8*$D$65</f>
        <v>0</v>
      </c>
      <c r="G65" s="168">
        <f t="shared" ref="G65:P65" si="14">F8*$D$65</f>
        <v>0</v>
      </c>
      <c r="H65" s="168">
        <f t="shared" si="14"/>
        <v>0</v>
      </c>
      <c r="I65" s="168">
        <f t="shared" si="14"/>
        <v>0</v>
      </c>
      <c r="J65" s="168">
        <f t="shared" si="14"/>
        <v>0</v>
      </c>
      <c r="K65" s="168">
        <f t="shared" si="14"/>
        <v>0</v>
      </c>
      <c r="L65" s="168">
        <f t="shared" si="14"/>
        <v>0</v>
      </c>
      <c r="M65" s="168">
        <f t="shared" si="14"/>
        <v>0</v>
      </c>
      <c r="N65" s="168">
        <f t="shared" si="14"/>
        <v>0</v>
      </c>
      <c r="O65" s="168">
        <f t="shared" si="14"/>
        <v>0</v>
      </c>
      <c r="P65" s="168">
        <f t="shared" si="14"/>
        <v>0</v>
      </c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4"/>
      <c r="AB65" s="164"/>
    </row>
    <row r="66" spans="2:28" x14ac:dyDescent="0.2">
      <c r="C66" s="158" t="s">
        <v>77</v>
      </c>
      <c r="D66" s="182"/>
      <c r="E66" s="165"/>
      <c r="F66" s="165"/>
      <c r="G66" s="169">
        <f>E8*$D$66</f>
        <v>0</v>
      </c>
      <c r="H66" s="169">
        <f t="shared" ref="H66:P66" si="15">F8*$D$66</f>
        <v>0</v>
      </c>
      <c r="I66" s="169">
        <f t="shared" si="15"/>
        <v>0</v>
      </c>
      <c r="J66" s="169">
        <f t="shared" si="15"/>
        <v>0</v>
      </c>
      <c r="K66" s="169">
        <f t="shared" si="15"/>
        <v>0</v>
      </c>
      <c r="L66" s="169">
        <f t="shared" si="15"/>
        <v>0</v>
      </c>
      <c r="M66" s="169">
        <f t="shared" si="15"/>
        <v>0</v>
      </c>
      <c r="N66" s="169">
        <f t="shared" si="15"/>
        <v>0</v>
      </c>
      <c r="O66" s="169">
        <f t="shared" si="15"/>
        <v>0</v>
      </c>
      <c r="P66" s="169">
        <f t="shared" si="15"/>
        <v>0</v>
      </c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2:28" x14ac:dyDescent="0.2">
      <c r="C67" s="158" t="s">
        <v>78</v>
      </c>
      <c r="D67" s="182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</row>
    <row r="68" spans="2:28" x14ac:dyDescent="0.2">
      <c r="C68" s="163" t="s">
        <v>81</v>
      </c>
      <c r="D68" s="171"/>
      <c r="E68" s="170">
        <f>SUM(E65:E67)</f>
        <v>0</v>
      </c>
      <c r="F68" s="170">
        <f t="shared" ref="F68" si="16">SUM(F65:F67)</f>
        <v>0</v>
      </c>
      <c r="G68" s="170">
        <f t="shared" ref="G68" si="17">SUM(G65:G67)</f>
        <v>0</v>
      </c>
      <c r="H68" s="170">
        <f t="shared" ref="H68" si="18">SUM(H65:H67)</f>
        <v>0</v>
      </c>
      <c r="I68" s="170">
        <f t="shared" ref="I68" si="19">SUM(I65:I67)</f>
        <v>0</v>
      </c>
      <c r="J68" s="170">
        <f t="shared" ref="J68" si="20">SUM(J65:J67)</f>
        <v>0</v>
      </c>
      <c r="K68" s="170">
        <f t="shared" ref="K68" si="21">SUM(K65:K67)</f>
        <v>0</v>
      </c>
      <c r="L68" s="170">
        <f t="shared" ref="L68" si="22">SUM(L65:L67)</f>
        <v>0</v>
      </c>
      <c r="M68" s="170">
        <f t="shared" ref="M68" si="23">SUM(M65:M67)</f>
        <v>0</v>
      </c>
      <c r="N68" s="170">
        <f t="shared" ref="N68" si="24">SUM(N65:N67)</f>
        <v>0</v>
      </c>
      <c r="O68" s="170">
        <f t="shared" ref="O68" si="25">SUM(O65:O67)</f>
        <v>0</v>
      </c>
      <c r="P68" s="170">
        <f t="shared" ref="P68" si="26">SUM(P65:P67)</f>
        <v>0</v>
      </c>
      <c r="Q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  <c r="AB68" s="160"/>
    </row>
    <row r="70" spans="2:28" x14ac:dyDescent="0.2">
      <c r="B70" s="1" t="s">
        <v>79</v>
      </c>
      <c r="C70" s="158" t="s">
        <v>76</v>
      </c>
      <c r="D70" s="182"/>
      <c r="E70" s="164"/>
      <c r="F70" s="168">
        <f>E10*$D$70</f>
        <v>0</v>
      </c>
      <c r="G70" s="168">
        <f>F10*$D$70</f>
        <v>0</v>
      </c>
      <c r="H70" s="168">
        <f t="shared" ref="H70:P70" si="27">G10*$D$70</f>
        <v>0</v>
      </c>
      <c r="I70" s="168">
        <f t="shared" si="27"/>
        <v>0</v>
      </c>
      <c r="J70" s="168">
        <f t="shared" si="27"/>
        <v>0</v>
      </c>
      <c r="K70" s="168">
        <f t="shared" si="27"/>
        <v>0</v>
      </c>
      <c r="L70" s="168">
        <f t="shared" si="27"/>
        <v>0</v>
      </c>
      <c r="M70" s="168">
        <f t="shared" si="27"/>
        <v>0</v>
      </c>
      <c r="N70" s="168">
        <f t="shared" si="27"/>
        <v>0</v>
      </c>
      <c r="O70" s="168">
        <f t="shared" si="27"/>
        <v>0</v>
      </c>
      <c r="P70" s="168">
        <f t="shared" si="27"/>
        <v>0</v>
      </c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</row>
    <row r="71" spans="2:28" x14ac:dyDescent="0.2">
      <c r="C71" s="158" t="s">
        <v>77</v>
      </c>
      <c r="D71" s="182"/>
      <c r="E71" s="165"/>
      <c r="F71" s="165"/>
      <c r="G71" s="169">
        <f>E10*$D$71</f>
        <v>0</v>
      </c>
      <c r="H71" s="169">
        <f t="shared" ref="H71:P71" si="28">F10*$D$71</f>
        <v>0</v>
      </c>
      <c r="I71" s="169">
        <f t="shared" si="28"/>
        <v>0</v>
      </c>
      <c r="J71" s="169">
        <f t="shared" si="28"/>
        <v>0</v>
      </c>
      <c r="K71" s="169">
        <f t="shared" si="28"/>
        <v>0</v>
      </c>
      <c r="L71" s="169">
        <f t="shared" si="28"/>
        <v>0</v>
      </c>
      <c r="M71" s="169">
        <f t="shared" si="28"/>
        <v>0</v>
      </c>
      <c r="N71" s="169">
        <f t="shared" si="28"/>
        <v>0</v>
      </c>
      <c r="O71" s="169">
        <f t="shared" si="28"/>
        <v>0</v>
      </c>
      <c r="P71" s="169">
        <f t="shared" si="28"/>
        <v>0</v>
      </c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2:28" x14ac:dyDescent="0.2">
      <c r="C72" s="158" t="s">
        <v>78</v>
      </c>
      <c r="D72" s="182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</row>
    <row r="73" spans="2:28" x14ac:dyDescent="0.2">
      <c r="C73" s="163" t="s">
        <v>81</v>
      </c>
      <c r="D73" s="171"/>
      <c r="E73" s="170">
        <f>SUM(E70:E72)</f>
        <v>0</v>
      </c>
      <c r="F73" s="170">
        <f t="shared" ref="F73" si="29">SUM(F70:F72)</f>
        <v>0</v>
      </c>
      <c r="G73" s="170">
        <f t="shared" ref="G73" si="30">SUM(G70:G72)</f>
        <v>0</v>
      </c>
      <c r="H73" s="170">
        <f t="shared" ref="H73" si="31">SUM(H70:H72)</f>
        <v>0</v>
      </c>
      <c r="I73" s="170">
        <f t="shared" ref="I73" si="32">SUM(I70:I72)</f>
        <v>0</v>
      </c>
      <c r="J73" s="170">
        <f t="shared" ref="J73" si="33">SUM(J70:J72)</f>
        <v>0</v>
      </c>
      <c r="K73" s="170">
        <f t="shared" ref="K73" si="34">SUM(K70:K72)</f>
        <v>0</v>
      </c>
      <c r="L73" s="170">
        <f t="shared" ref="L73" si="35">SUM(L70:L72)</f>
        <v>0</v>
      </c>
      <c r="M73" s="170">
        <f t="shared" ref="M73" si="36">SUM(M70:M72)</f>
        <v>0</v>
      </c>
      <c r="N73" s="170">
        <f t="shared" ref="N73" si="37">SUM(N70:N72)</f>
        <v>0</v>
      </c>
      <c r="O73" s="170">
        <f t="shared" ref="O73" si="38">SUM(O70:O72)</f>
        <v>0</v>
      </c>
      <c r="P73" s="170">
        <f t="shared" ref="P73" si="39">SUM(P70:P72)</f>
        <v>0</v>
      </c>
    </row>
    <row r="74" spans="2:28" ht="15.05" thickBot="1" x14ac:dyDescent="0.25">
      <c r="B74" s="1" t="s">
        <v>80</v>
      </c>
      <c r="C74" s="160"/>
      <c r="D74" s="161"/>
    </row>
    <row r="75" spans="2:28" ht="15.05" thickBot="1" x14ac:dyDescent="0.25">
      <c r="C75" s="162">
        <v>1.1000000000000001</v>
      </c>
      <c r="D75" s="161"/>
    </row>
    <row r="76" spans="2:28" x14ac:dyDescent="0.2">
      <c r="C76" s="160"/>
      <c r="D76" s="161"/>
    </row>
    <row r="77" spans="2:28" x14ac:dyDescent="0.2">
      <c r="C77" s="174" t="s">
        <v>82</v>
      </c>
      <c r="D77" s="175"/>
      <c r="E77" s="176">
        <f>E9+SUM(E22:E26)</f>
        <v>0</v>
      </c>
      <c r="F77" s="176">
        <f t="shared" ref="F77:P77" si="40">F9+SUM(F22:F26)</f>
        <v>0</v>
      </c>
      <c r="G77" s="176">
        <f t="shared" si="40"/>
        <v>0</v>
      </c>
      <c r="H77" s="176">
        <f t="shared" si="40"/>
        <v>0</v>
      </c>
      <c r="I77" s="176">
        <f t="shared" si="40"/>
        <v>0</v>
      </c>
      <c r="J77" s="176">
        <f t="shared" si="40"/>
        <v>0</v>
      </c>
      <c r="K77" s="176">
        <f t="shared" si="40"/>
        <v>0</v>
      </c>
      <c r="L77" s="176">
        <f t="shared" si="40"/>
        <v>0</v>
      </c>
      <c r="M77" s="176">
        <f t="shared" si="40"/>
        <v>0</v>
      </c>
      <c r="N77" s="176">
        <f t="shared" si="40"/>
        <v>0</v>
      </c>
      <c r="O77" s="176">
        <f t="shared" si="40"/>
        <v>0</v>
      </c>
      <c r="P77" s="176">
        <f t="shared" si="40"/>
        <v>0</v>
      </c>
    </row>
    <row r="78" spans="2:28" x14ac:dyDescent="0.2">
      <c r="C78" s="173" t="s">
        <v>83</v>
      </c>
      <c r="D78" s="171"/>
      <c r="E78" s="172">
        <f>SUM(E12:E18)+SUM(E28:E42)</f>
        <v>0</v>
      </c>
      <c r="F78" s="172">
        <f t="shared" ref="F78:P78" si="41">SUM(F12:F18)+SUM(F28:F42)</f>
        <v>0</v>
      </c>
      <c r="G78" s="172">
        <f t="shared" si="41"/>
        <v>0</v>
      </c>
      <c r="H78" s="172">
        <f t="shared" si="41"/>
        <v>0</v>
      </c>
      <c r="I78" s="172">
        <f t="shared" si="41"/>
        <v>0</v>
      </c>
      <c r="J78" s="172">
        <f t="shared" si="41"/>
        <v>0</v>
      </c>
      <c r="K78" s="172">
        <f t="shared" si="41"/>
        <v>0</v>
      </c>
      <c r="L78" s="172">
        <f t="shared" si="41"/>
        <v>0</v>
      </c>
      <c r="M78" s="172">
        <f t="shared" si="41"/>
        <v>0</v>
      </c>
      <c r="N78" s="172">
        <f t="shared" si="41"/>
        <v>0</v>
      </c>
      <c r="O78" s="172">
        <f t="shared" si="41"/>
        <v>0</v>
      </c>
      <c r="P78" s="172">
        <f t="shared" si="41"/>
        <v>0</v>
      </c>
    </row>
    <row r="81" spans="2:28" x14ac:dyDescent="0.2">
      <c r="B81" s="1" t="s">
        <v>10</v>
      </c>
      <c r="E81" s="44"/>
    </row>
    <row r="82" spans="2:28" x14ac:dyDescent="0.2">
      <c r="B82" s="1" t="s">
        <v>1</v>
      </c>
    </row>
    <row r="83" spans="2:28" x14ac:dyDescent="0.2">
      <c r="B83" s="5" t="s">
        <v>2</v>
      </c>
      <c r="C83" s="6"/>
      <c r="D83" s="141"/>
      <c r="E83" s="7" t="s">
        <v>84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9"/>
      <c r="Q83" s="7" t="s">
        <v>85</v>
      </c>
      <c r="R83" s="8"/>
      <c r="S83" s="8"/>
      <c r="T83" s="8"/>
      <c r="U83" s="8"/>
      <c r="V83" s="8"/>
      <c r="W83" s="8"/>
      <c r="X83" s="8"/>
      <c r="Y83" s="8"/>
      <c r="Z83" s="8"/>
      <c r="AA83" s="8"/>
      <c r="AB83" s="9"/>
    </row>
    <row r="84" spans="2:28" x14ac:dyDescent="0.2">
      <c r="B84" s="10"/>
      <c r="C84" s="11"/>
      <c r="D84" s="142"/>
      <c r="E84" s="12" t="s">
        <v>12</v>
      </c>
      <c r="F84" s="13"/>
      <c r="G84" s="13"/>
      <c r="H84" s="13"/>
      <c r="I84" s="13"/>
      <c r="J84" s="14"/>
      <c r="K84" s="15" t="s">
        <v>13</v>
      </c>
      <c r="L84" s="16"/>
      <c r="M84" s="16"/>
      <c r="N84" s="16"/>
      <c r="O84" s="16"/>
      <c r="P84" s="17"/>
      <c r="Q84" s="15" t="s">
        <v>3</v>
      </c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7"/>
    </row>
    <row r="85" spans="2:28" x14ac:dyDescent="0.2">
      <c r="B85" s="18"/>
      <c r="C85" s="19"/>
      <c r="D85" s="143"/>
      <c r="E85" s="20">
        <v>45017</v>
      </c>
      <c r="F85" s="21">
        <v>45047</v>
      </c>
      <c r="G85" s="21">
        <v>45078</v>
      </c>
      <c r="H85" s="21">
        <v>45108</v>
      </c>
      <c r="I85" s="21">
        <v>45139</v>
      </c>
      <c r="J85" s="22">
        <v>45170</v>
      </c>
      <c r="K85" s="20">
        <v>45200</v>
      </c>
      <c r="L85" s="21">
        <v>45231</v>
      </c>
      <c r="M85" s="21">
        <v>45261</v>
      </c>
      <c r="N85" s="21">
        <v>45292</v>
      </c>
      <c r="O85" s="21">
        <v>45323</v>
      </c>
      <c r="P85" s="22">
        <v>45352</v>
      </c>
      <c r="Q85" s="20">
        <v>45383</v>
      </c>
      <c r="R85" s="21">
        <v>45413</v>
      </c>
      <c r="S85" s="21">
        <v>45444</v>
      </c>
      <c r="T85" s="21">
        <v>45474</v>
      </c>
      <c r="U85" s="21">
        <v>45505</v>
      </c>
      <c r="V85" s="21">
        <v>45536</v>
      </c>
      <c r="W85" s="21">
        <v>45566</v>
      </c>
      <c r="X85" s="21">
        <v>45597</v>
      </c>
      <c r="Y85" s="21">
        <v>45627</v>
      </c>
      <c r="Z85" s="21">
        <v>45658</v>
      </c>
      <c r="AA85" s="21">
        <v>45689</v>
      </c>
      <c r="AB85" s="22">
        <v>45717</v>
      </c>
    </row>
    <row r="86" spans="2:28" x14ac:dyDescent="0.2">
      <c r="B86" s="45" t="s">
        <v>30</v>
      </c>
      <c r="C86" s="46"/>
      <c r="D86" s="46"/>
      <c r="E86" s="47">
        <f t="shared" ref="E86:P86" si="42">SUM(E87:E89)</f>
        <v>0</v>
      </c>
      <c r="F86" s="48">
        <f t="shared" si="42"/>
        <v>0</v>
      </c>
      <c r="G86" s="48">
        <f t="shared" si="42"/>
        <v>0</v>
      </c>
      <c r="H86" s="48">
        <f t="shared" si="42"/>
        <v>0</v>
      </c>
      <c r="I86" s="48">
        <f t="shared" si="42"/>
        <v>0</v>
      </c>
      <c r="J86" s="49">
        <f t="shared" si="42"/>
        <v>0</v>
      </c>
      <c r="K86" s="47">
        <f t="shared" si="42"/>
        <v>0</v>
      </c>
      <c r="L86" s="48">
        <f t="shared" si="42"/>
        <v>0</v>
      </c>
      <c r="M86" s="48">
        <f t="shared" si="42"/>
        <v>0</v>
      </c>
      <c r="N86" s="48">
        <f t="shared" si="42"/>
        <v>0</v>
      </c>
      <c r="O86" s="48">
        <f t="shared" si="42"/>
        <v>0</v>
      </c>
      <c r="P86" s="49">
        <f t="shared" si="42"/>
        <v>0</v>
      </c>
      <c r="Q86" s="47">
        <f t="shared" ref="Q86:AB86" si="43">SUM(Q87:Q89)</f>
        <v>0</v>
      </c>
      <c r="R86" s="48">
        <f t="shared" si="43"/>
        <v>0</v>
      </c>
      <c r="S86" s="48">
        <f t="shared" si="43"/>
        <v>0</v>
      </c>
      <c r="T86" s="48">
        <f t="shared" si="43"/>
        <v>0</v>
      </c>
      <c r="U86" s="48">
        <f t="shared" si="43"/>
        <v>0</v>
      </c>
      <c r="V86" s="48">
        <f t="shared" si="43"/>
        <v>0</v>
      </c>
      <c r="W86" s="48">
        <f t="shared" si="43"/>
        <v>0</v>
      </c>
      <c r="X86" s="48">
        <f t="shared" si="43"/>
        <v>0</v>
      </c>
      <c r="Y86" s="48">
        <f t="shared" si="43"/>
        <v>0</v>
      </c>
      <c r="Z86" s="48">
        <f t="shared" si="43"/>
        <v>0</v>
      </c>
      <c r="AA86" s="48">
        <f t="shared" si="43"/>
        <v>0</v>
      </c>
      <c r="AB86" s="49">
        <f t="shared" si="43"/>
        <v>0</v>
      </c>
    </row>
    <row r="87" spans="2:28" s="55" customFormat="1" x14ac:dyDescent="0.2">
      <c r="B87" s="50"/>
      <c r="C87" s="51" t="s">
        <v>31</v>
      </c>
      <c r="D87" s="51"/>
      <c r="E87" s="52"/>
      <c r="F87" s="53"/>
      <c r="G87" s="53">
        <f t="shared" ref="G87:P87" si="44">G63*$C$75</f>
        <v>0</v>
      </c>
      <c r="H87" s="53">
        <f t="shared" si="44"/>
        <v>0</v>
      </c>
      <c r="I87" s="53">
        <f t="shared" si="44"/>
        <v>0</v>
      </c>
      <c r="J87" s="54">
        <f t="shared" si="44"/>
        <v>0</v>
      </c>
      <c r="K87" s="52">
        <f t="shared" si="44"/>
        <v>0</v>
      </c>
      <c r="L87" s="53">
        <f t="shared" si="44"/>
        <v>0</v>
      </c>
      <c r="M87" s="53">
        <f t="shared" si="44"/>
        <v>0</v>
      </c>
      <c r="N87" s="53">
        <f t="shared" si="44"/>
        <v>0</v>
      </c>
      <c r="O87" s="53">
        <f t="shared" si="44"/>
        <v>0</v>
      </c>
      <c r="P87" s="54">
        <f t="shared" si="44"/>
        <v>0</v>
      </c>
      <c r="Q87" s="52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4"/>
    </row>
    <row r="88" spans="2:28" x14ac:dyDescent="0.2">
      <c r="B88" s="50"/>
      <c r="C88" s="56" t="s">
        <v>32</v>
      </c>
      <c r="D88" s="56"/>
      <c r="E88" s="57"/>
      <c r="F88" s="58"/>
      <c r="G88" s="58"/>
      <c r="H88" s="58"/>
      <c r="I88" s="58"/>
      <c r="J88" s="59"/>
      <c r="K88" s="57"/>
      <c r="L88" s="58"/>
      <c r="M88" s="58"/>
      <c r="N88" s="58"/>
      <c r="O88" s="58"/>
      <c r="P88" s="59"/>
      <c r="Q88" s="57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9"/>
    </row>
    <row r="89" spans="2:28" x14ac:dyDescent="0.2">
      <c r="B89" s="50"/>
      <c r="C89" s="60" t="s">
        <v>33</v>
      </c>
      <c r="D89" s="60"/>
      <c r="E89" s="61"/>
      <c r="F89" s="62"/>
      <c r="G89" s="62"/>
      <c r="H89" s="62"/>
      <c r="I89" s="62"/>
      <c r="J89" s="63"/>
      <c r="K89" s="61"/>
      <c r="L89" s="62"/>
      <c r="M89" s="62"/>
      <c r="N89" s="62"/>
      <c r="O89" s="62"/>
      <c r="P89" s="63"/>
      <c r="Q89" s="61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3"/>
    </row>
    <row r="90" spans="2:28" x14ac:dyDescent="0.2">
      <c r="B90" s="64" t="s">
        <v>34</v>
      </c>
      <c r="C90" s="65"/>
      <c r="D90" s="65"/>
      <c r="E90" s="66">
        <f t="shared" ref="E90:AB90" si="45">SUM(E91:E98)</f>
        <v>0</v>
      </c>
      <c r="F90" s="67">
        <f t="shared" si="45"/>
        <v>0</v>
      </c>
      <c r="G90" s="67">
        <f t="shared" si="45"/>
        <v>0</v>
      </c>
      <c r="H90" s="67">
        <f t="shared" si="45"/>
        <v>0</v>
      </c>
      <c r="I90" s="67">
        <f t="shared" si="45"/>
        <v>0</v>
      </c>
      <c r="J90" s="68">
        <f t="shared" si="45"/>
        <v>0</v>
      </c>
      <c r="K90" s="66">
        <f t="shared" si="45"/>
        <v>0</v>
      </c>
      <c r="L90" s="67">
        <f t="shared" si="45"/>
        <v>0</v>
      </c>
      <c r="M90" s="67">
        <f t="shared" si="45"/>
        <v>0</v>
      </c>
      <c r="N90" s="67">
        <f t="shared" si="45"/>
        <v>0</v>
      </c>
      <c r="O90" s="67">
        <f t="shared" si="45"/>
        <v>0</v>
      </c>
      <c r="P90" s="68">
        <f t="shared" si="45"/>
        <v>0</v>
      </c>
      <c r="Q90" s="66">
        <f t="shared" si="45"/>
        <v>0</v>
      </c>
      <c r="R90" s="67">
        <f t="shared" si="45"/>
        <v>0</v>
      </c>
      <c r="S90" s="67">
        <f t="shared" si="45"/>
        <v>0</v>
      </c>
      <c r="T90" s="67">
        <f t="shared" si="45"/>
        <v>0</v>
      </c>
      <c r="U90" s="67">
        <f t="shared" si="45"/>
        <v>0</v>
      </c>
      <c r="V90" s="67">
        <f t="shared" si="45"/>
        <v>0</v>
      </c>
      <c r="W90" s="67">
        <f t="shared" si="45"/>
        <v>0</v>
      </c>
      <c r="X90" s="67">
        <f t="shared" si="45"/>
        <v>0</v>
      </c>
      <c r="Y90" s="67">
        <f t="shared" si="45"/>
        <v>0</v>
      </c>
      <c r="Z90" s="67">
        <f t="shared" si="45"/>
        <v>0</v>
      </c>
      <c r="AA90" s="67">
        <f t="shared" si="45"/>
        <v>0</v>
      </c>
      <c r="AB90" s="68">
        <f t="shared" si="45"/>
        <v>0</v>
      </c>
    </row>
    <row r="91" spans="2:28" x14ac:dyDescent="0.2">
      <c r="B91" s="50"/>
      <c r="C91" s="51" t="s">
        <v>44</v>
      </c>
      <c r="D91" s="51"/>
      <c r="E91" s="52"/>
      <c r="F91" s="53"/>
      <c r="G91" s="53">
        <f t="shared" ref="G91:P91" si="46">G68*$C$75</f>
        <v>0</v>
      </c>
      <c r="H91" s="53">
        <f t="shared" si="46"/>
        <v>0</v>
      </c>
      <c r="I91" s="53">
        <f t="shared" si="46"/>
        <v>0</v>
      </c>
      <c r="J91" s="54">
        <f t="shared" si="46"/>
        <v>0</v>
      </c>
      <c r="K91" s="52">
        <f t="shared" si="46"/>
        <v>0</v>
      </c>
      <c r="L91" s="53">
        <f t="shared" si="46"/>
        <v>0</v>
      </c>
      <c r="M91" s="53">
        <f t="shared" si="46"/>
        <v>0</v>
      </c>
      <c r="N91" s="53">
        <f t="shared" si="46"/>
        <v>0</v>
      </c>
      <c r="O91" s="53">
        <f t="shared" si="46"/>
        <v>0</v>
      </c>
      <c r="P91" s="54">
        <f t="shared" si="46"/>
        <v>0</v>
      </c>
      <c r="Q91" s="52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4"/>
    </row>
    <row r="92" spans="2:28" x14ac:dyDescent="0.2">
      <c r="B92" s="50"/>
      <c r="C92" s="56" t="s">
        <v>45</v>
      </c>
      <c r="D92" s="56"/>
      <c r="E92" s="57"/>
      <c r="F92" s="58"/>
      <c r="G92" s="58">
        <f t="shared" ref="G92:P92" si="47">G73*$C$75</f>
        <v>0</v>
      </c>
      <c r="H92" s="58">
        <f t="shared" si="47"/>
        <v>0</v>
      </c>
      <c r="I92" s="58">
        <f t="shared" si="47"/>
        <v>0</v>
      </c>
      <c r="J92" s="59">
        <f t="shared" si="47"/>
        <v>0</v>
      </c>
      <c r="K92" s="57">
        <f t="shared" si="47"/>
        <v>0</v>
      </c>
      <c r="L92" s="58">
        <f t="shared" si="47"/>
        <v>0</v>
      </c>
      <c r="M92" s="58">
        <f t="shared" si="47"/>
        <v>0</v>
      </c>
      <c r="N92" s="58">
        <f t="shared" si="47"/>
        <v>0</v>
      </c>
      <c r="O92" s="58">
        <f t="shared" si="47"/>
        <v>0</v>
      </c>
      <c r="P92" s="59">
        <f t="shared" si="47"/>
        <v>0</v>
      </c>
      <c r="Q92" s="57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9"/>
    </row>
    <row r="93" spans="2:28" x14ac:dyDescent="0.2">
      <c r="B93" s="50"/>
      <c r="C93" s="56" t="s">
        <v>46</v>
      </c>
      <c r="D93" s="56"/>
      <c r="E93" s="57"/>
      <c r="F93" s="58"/>
      <c r="G93" s="58">
        <f>G78*$C$75</f>
        <v>0</v>
      </c>
      <c r="H93" s="58">
        <f t="shared" ref="H93:P93" si="48">H78*$C$75</f>
        <v>0</v>
      </c>
      <c r="I93" s="58">
        <f t="shared" si="48"/>
        <v>0</v>
      </c>
      <c r="J93" s="59">
        <f t="shared" si="48"/>
        <v>0</v>
      </c>
      <c r="K93" s="177">
        <f t="shared" si="48"/>
        <v>0</v>
      </c>
      <c r="L93" s="58">
        <f t="shared" si="48"/>
        <v>0</v>
      </c>
      <c r="M93" s="58">
        <f t="shared" si="48"/>
        <v>0</v>
      </c>
      <c r="N93" s="58">
        <f t="shared" si="48"/>
        <v>0</v>
      </c>
      <c r="O93" s="58">
        <f t="shared" si="48"/>
        <v>0</v>
      </c>
      <c r="P93" s="58">
        <f t="shared" si="48"/>
        <v>0</v>
      </c>
      <c r="Q93" s="57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9"/>
    </row>
    <row r="94" spans="2:28" x14ac:dyDescent="0.2">
      <c r="B94" s="50"/>
      <c r="C94" s="167" t="s">
        <v>47</v>
      </c>
      <c r="D94" s="56"/>
      <c r="E94" s="57"/>
      <c r="F94" s="58"/>
      <c r="G94" s="58">
        <f>G77</f>
        <v>0</v>
      </c>
      <c r="H94" s="58">
        <f t="shared" ref="H94:P94" si="49">H77</f>
        <v>0</v>
      </c>
      <c r="I94" s="58">
        <f t="shared" si="49"/>
        <v>0</v>
      </c>
      <c r="J94" s="59">
        <f t="shared" si="49"/>
        <v>0</v>
      </c>
      <c r="K94" s="177">
        <f t="shared" si="49"/>
        <v>0</v>
      </c>
      <c r="L94" s="58">
        <f t="shared" si="49"/>
        <v>0</v>
      </c>
      <c r="M94" s="58">
        <f t="shared" si="49"/>
        <v>0</v>
      </c>
      <c r="N94" s="58">
        <f t="shared" si="49"/>
        <v>0</v>
      </c>
      <c r="O94" s="58">
        <f t="shared" si="49"/>
        <v>0</v>
      </c>
      <c r="P94" s="58">
        <f t="shared" si="49"/>
        <v>0</v>
      </c>
      <c r="Q94" s="57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9"/>
    </row>
    <row r="95" spans="2:28" x14ac:dyDescent="0.2">
      <c r="B95" s="50"/>
      <c r="C95" s="178" t="s">
        <v>23</v>
      </c>
      <c r="D95" s="56"/>
      <c r="E95" s="57"/>
      <c r="F95" s="58"/>
      <c r="G95" s="58">
        <f>G49</f>
        <v>0</v>
      </c>
      <c r="H95" s="58">
        <f t="shared" ref="H95:P95" si="50">H49</f>
        <v>0</v>
      </c>
      <c r="I95" s="58">
        <f t="shared" si="50"/>
        <v>0</v>
      </c>
      <c r="J95" s="59">
        <f t="shared" si="50"/>
        <v>0</v>
      </c>
      <c r="K95" s="57">
        <f t="shared" si="50"/>
        <v>0</v>
      </c>
      <c r="L95" s="58">
        <f t="shared" si="50"/>
        <v>0</v>
      </c>
      <c r="M95" s="58">
        <f t="shared" si="50"/>
        <v>0</v>
      </c>
      <c r="N95" s="58">
        <f t="shared" si="50"/>
        <v>0</v>
      </c>
      <c r="O95" s="58">
        <f t="shared" si="50"/>
        <v>0</v>
      </c>
      <c r="P95" s="59">
        <f t="shared" si="50"/>
        <v>0</v>
      </c>
      <c r="Q95" s="57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9"/>
    </row>
    <row r="96" spans="2:28" x14ac:dyDescent="0.2">
      <c r="B96" s="50"/>
      <c r="C96" s="180" t="s">
        <v>48</v>
      </c>
      <c r="D96" s="69"/>
      <c r="E96" s="70"/>
      <c r="F96" s="71"/>
      <c r="G96" s="71"/>
      <c r="H96" s="71"/>
      <c r="I96" s="71"/>
      <c r="J96" s="71"/>
      <c r="K96" s="70"/>
      <c r="L96" s="71"/>
      <c r="M96" s="71"/>
      <c r="N96" s="71"/>
      <c r="O96" s="71"/>
      <c r="P96" s="71"/>
      <c r="Q96" s="70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2"/>
    </row>
    <row r="97" spans="2:28" x14ac:dyDescent="0.2">
      <c r="B97" s="50"/>
      <c r="C97" s="180" t="s">
        <v>86</v>
      </c>
      <c r="D97" s="69"/>
      <c r="E97" s="70"/>
      <c r="F97" s="71"/>
      <c r="G97" s="71"/>
      <c r="H97" s="71"/>
      <c r="I97" s="71"/>
      <c r="J97" s="72"/>
      <c r="K97" s="70"/>
      <c r="L97" s="71"/>
      <c r="M97" s="71"/>
      <c r="N97" s="71"/>
      <c r="O97" s="71"/>
      <c r="P97" s="72"/>
      <c r="Q97" s="70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2"/>
    </row>
    <row r="98" spans="2:28" x14ac:dyDescent="0.2">
      <c r="B98" s="50"/>
      <c r="C98" s="60" t="s">
        <v>21</v>
      </c>
      <c r="D98" s="60"/>
      <c r="E98" s="61"/>
      <c r="F98" s="62"/>
      <c r="G98" s="62"/>
      <c r="H98" s="62"/>
      <c r="I98" s="62"/>
      <c r="J98" s="63"/>
      <c r="K98" s="61"/>
      <c r="L98" s="62"/>
      <c r="M98" s="62"/>
      <c r="N98" s="62"/>
      <c r="O98" s="62"/>
      <c r="P98" s="63"/>
      <c r="Q98" s="61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3"/>
    </row>
    <row r="99" spans="2:28" x14ac:dyDescent="0.2">
      <c r="B99" s="73" t="s">
        <v>11</v>
      </c>
      <c r="C99" s="74"/>
      <c r="D99" s="74"/>
      <c r="E99" s="75">
        <f>E86-E90</f>
        <v>0</v>
      </c>
      <c r="F99" s="76">
        <f t="shared" ref="F99:P99" si="51">F86-F90</f>
        <v>0</v>
      </c>
      <c r="G99" s="76">
        <f t="shared" si="51"/>
        <v>0</v>
      </c>
      <c r="H99" s="76">
        <f t="shared" si="51"/>
        <v>0</v>
      </c>
      <c r="I99" s="76">
        <f t="shared" si="51"/>
        <v>0</v>
      </c>
      <c r="J99" s="77">
        <f t="shared" si="51"/>
        <v>0</v>
      </c>
      <c r="K99" s="75">
        <f t="shared" si="51"/>
        <v>0</v>
      </c>
      <c r="L99" s="76">
        <f t="shared" si="51"/>
        <v>0</v>
      </c>
      <c r="M99" s="76">
        <f t="shared" si="51"/>
        <v>0</v>
      </c>
      <c r="N99" s="76">
        <f t="shared" si="51"/>
        <v>0</v>
      </c>
      <c r="O99" s="76">
        <f t="shared" si="51"/>
        <v>0</v>
      </c>
      <c r="P99" s="77">
        <f t="shared" si="51"/>
        <v>0</v>
      </c>
      <c r="Q99" s="75">
        <f>Q86-Q90</f>
        <v>0</v>
      </c>
      <c r="R99" s="76">
        <f t="shared" ref="R99:AB99" si="52">R86-R90</f>
        <v>0</v>
      </c>
      <c r="S99" s="76">
        <f t="shared" si="52"/>
        <v>0</v>
      </c>
      <c r="T99" s="76">
        <f t="shared" si="52"/>
        <v>0</v>
      </c>
      <c r="U99" s="76">
        <f t="shared" si="52"/>
        <v>0</v>
      </c>
      <c r="V99" s="76">
        <f t="shared" si="52"/>
        <v>0</v>
      </c>
      <c r="W99" s="76">
        <f t="shared" si="52"/>
        <v>0</v>
      </c>
      <c r="X99" s="76">
        <f t="shared" si="52"/>
        <v>0</v>
      </c>
      <c r="Y99" s="76">
        <f t="shared" si="52"/>
        <v>0</v>
      </c>
      <c r="Z99" s="76">
        <f t="shared" si="52"/>
        <v>0</v>
      </c>
      <c r="AA99" s="76">
        <f t="shared" si="52"/>
        <v>0</v>
      </c>
      <c r="AB99" s="77">
        <f t="shared" si="52"/>
        <v>0</v>
      </c>
    </row>
    <row r="100" spans="2:28" x14ac:dyDescent="0.2">
      <c r="B100" s="64" t="s">
        <v>35</v>
      </c>
      <c r="C100" s="65"/>
      <c r="D100" s="65"/>
      <c r="E100" s="66">
        <f>SUM(E101:E102)</f>
        <v>0</v>
      </c>
      <c r="F100" s="76">
        <f t="shared" ref="F100:P100" si="53">SUM(F101:F102)</f>
        <v>0</v>
      </c>
      <c r="G100" s="76">
        <f t="shared" si="53"/>
        <v>0</v>
      </c>
      <c r="H100" s="76">
        <f t="shared" si="53"/>
        <v>0</v>
      </c>
      <c r="I100" s="76">
        <f t="shared" si="53"/>
        <v>0</v>
      </c>
      <c r="J100" s="77">
        <f t="shared" si="53"/>
        <v>0</v>
      </c>
      <c r="K100" s="75">
        <f t="shared" si="53"/>
        <v>0</v>
      </c>
      <c r="L100" s="76">
        <f t="shared" si="53"/>
        <v>0</v>
      </c>
      <c r="M100" s="76">
        <f t="shared" si="53"/>
        <v>0</v>
      </c>
      <c r="N100" s="76">
        <f t="shared" si="53"/>
        <v>0</v>
      </c>
      <c r="O100" s="76">
        <f t="shared" si="53"/>
        <v>0</v>
      </c>
      <c r="P100" s="77">
        <f t="shared" si="53"/>
        <v>0</v>
      </c>
      <c r="Q100" s="66">
        <f>SUM(Q101:Q102)</f>
        <v>0</v>
      </c>
      <c r="R100" s="76">
        <f t="shared" ref="R100:AB100" si="54">SUM(R101:R102)</f>
        <v>0</v>
      </c>
      <c r="S100" s="76">
        <f t="shared" si="54"/>
        <v>0</v>
      </c>
      <c r="T100" s="76">
        <f t="shared" si="54"/>
        <v>0</v>
      </c>
      <c r="U100" s="76">
        <f t="shared" si="54"/>
        <v>0</v>
      </c>
      <c r="V100" s="76">
        <f t="shared" si="54"/>
        <v>0</v>
      </c>
      <c r="W100" s="76">
        <f t="shared" si="54"/>
        <v>0</v>
      </c>
      <c r="X100" s="76">
        <f t="shared" si="54"/>
        <v>0</v>
      </c>
      <c r="Y100" s="76">
        <f t="shared" si="54"/>
        <v>0</v>
      </c>
      <c r="Z100" s="76">
        <f t="shared" si="54"/>
        <v>0</v>
      </c>
      <c r="AA100" s="76">
        <f t="shared" si="54"/>
        <v>0</v>
      </c>
      <c r="AB100" s="77">
        <f t="shared" si="54"/>
        <v>0</v>
      </c>
    </row>
    <row r="101" spans="2:28" x14ac:dyDescent="0.2">
      <c r="B101" s="45"/>
      <c r="C101" s="51" t="s">
        <v>49</v>
      </c>
      <c r="D101" s="51"/>
      <c r="E101" s="52"/>
      <c r="F101" s="53"/>
      <c r="G101" s="53"/>
      <c r="H101" s="53"/>
      <c r="I101" s="53"/>
      <c r="J101" s="54"/>
      <c r="K101" s="52"/>
      <c r="L101" s="53"/>
      <c r="M101" s="53"/>
      <c r="N101" s="53"/>
      <c r="O101" s="53"/>
      <c r="P101" s="54"/>
      <c r="Q101" s="52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4"/>
    </row>
    <row r="102" spans="2:28" x14ac:dyDescent="0.2">
      <c r="B102" s="45"/>
      <c r="C102" s="69"/>
      <c r="D102" s="69"/>
      <c r="E102" s="70"/>
      <c r="F102" s="71"/>
      <c r="G102" s="71"/>
      <c r="H102" s="71"/>
      <c r="I102" s="71"/>
      <c r="J102" s="72"/>
      <c r="K102" s="70"/>
      <c r="L102" s="71"/>
      <c r="M102" s="71"/>
      <c r="N102" s="71"/>
      <c r="O102" s="71"/>
      <c r="P102" s="72"/>
      <c r="Q102" s="70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2"/>
    </row>
    <row r="103" spans="2:28" x14ac:dyDescent="0.2">
      <c r="B103" s="64" t="s">
        <v>36</v>
      </c>
      <c r="C103" s="65"/>
      <c r="D103" s="65"/>
      <c r="E103" s="66">
        <f>SUM(E104:E106)</f>
        <v>0</v>
      </c>
      <c r="F103" s="67">
        <f t="shared" ref="F103:P103" si="55">SUM(F104:F106)</f>
        <v>0</v>
      </c>
      <c r="G103" s="67">
        <f t="shared" si="55"/>
        <v>0</v>
      </c>
      <c r="H103" s="67">
        <f t="shared" si="55"/>
        <v>0</v>
      </c>
      <c r="I103" s="67">
        <f t="shared" si="55"/>
        <v>0</v>
      </c>
      <c r="J103" s="68">
        <f t="shared" si="55"/>
        <v>0</v>
      </c>
      <c r="K103" s="66">
        <f t="shared" si="55"/>
        <v>0</v>
      </c>
      <c r="L103" s="67">
        <f t="shared" si="55"/>
        <v>0</v>
      </c>
      <c r="M103" s="67">
        <f t="shared" si="55"/>
        <v>0</v>
      </c>
      <c r="N103" s="67">
        <f t="shared" si="55"/>
        <v>0</v>
      </c>
      <c r="O103" s="67">
        <f t="shared" si="55"/>
        <v>0</v>
      </c>
      <c r="P103" s="68">
        <f t="shared" si="55"/>
        <v>0</v>
      </c>
      <c r="Q103" s="66">
        <f>SUM(Q104:Q106)</f>
        <v>0</v>
      </c>
      <c r="R103" s="67">
        <f t="shared" ref="R103:AB103" si="56">SUM(R104:R106)</f>
        <v>0</v>
      </c>
      <c r="S103" s="67">
        <f t="shared" si="56"/>
        <v>0</v>
      </c>
      <c r="T103" s="67">
        <f t="shared" si="56"/>
        <v>0</v>
      </c>
      <c r="U103" s="67">
        <f t="shared" si="56"/>
        <v>0</v>
      </c>
      <c r="V103" s="67">
        <f t="shared" si="56"/>
        <v>0</v>
      </c>
      <c r="W103" s="67">
        <f t="shared" si="56"/>
        <v>0</v>
      </c>
      <c r="X103" s="67">
        <f t="shared" si="56"/>
        <v>0</v>
      </c>
      <c r="Y103" s="67">
        <f t="shared" si="56"/>
        <v>0</v>
      </c>
      <c r="Z103" s="67">
        <f t="shared" si="56"/>
        <v>0</v>
      </c>
      <c r="AA103" s="67">
        <f t="shared" si="56"/>
        <v>0</v>
      </c>
      <c r="AB103" s="68">
        <f t="shared" si="56"/>
        <v>0</v>
      </c>
    </row>
    <row r="104" spans="2:28" x14ac:dyDescent="0.2">
      <c r="B104" s="45"/>
      <c r="C104" s="51" t="s">
        <v>50</v>
      </c>
      <c r="D104" s="51"/>
      <c r="E104" s="52"/>
      <c r="F104" s="53"/>
      <c r="G104" s="53"/>
      <c r="H104" s="53"/>
      <c r="I104" s="53"/>
      <c r="J104" s="54"/>
      <c r="K104" s="52"/>
      <c r="L104" s="53"/>
      <c r="M104" s="53"/>
      <c r="N104" s="53"/>
      <c r="O104" s="53"/>
      <c r="P104" s="54"/>
      <c r="Q104" s="52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4"/>
    </row>
    <row r="105" spans="2:28" x14ac:dyDescent="0.2">
      <c r="B105" s="45"/>
      <c r="C105" s="56"/>
      <c r="D105" s="56"/>
      <c r="E105" s="57"/>
      <c r="F105" s="58"/>
      <c r="G105" s="58"/>
      <c r="H105" s="58"/>
      <c r="I105" s="58"/>
      <c r="J105" s="59"/>
      <c r="K105" s="57"/>
      <c r="L105" s="58"/>
      <c r="M105" s="58"/>
      <c r="N105" s="58"/>
      <c r="O105" s="58"/>
      <c r="P105" s="59"/>
      <c r="Q105" s="57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9"/>
    </row>
    <row r="106" spans="2:28" x14ac:dyDescent="0.2">
      <c r="B106" s="45"/>
      <c r="C106" s="69"/>
      <c r="D106" s="69"/>
      <c r="E106" s="70"/>
      <c r="F106" s="71"/>
      <c r="G106" s="71"/>
      <c r="H106" s="71"/>
      <c r="I106" s="71"/>
      <c r="J106" s="72"/>
      <c r="K106" s="70"/>
      <c r="L106" s="71"/>
      <c r="M106" s="71"/>
      <c r="N106" s="71"/>
      <c r="O106" s="71"/>
      <c r="P106" s="72"/>
      <c r="Q106" s="70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2"/>
    </row>
    <row r="107" spans="2:28" x14ac:dyDescent="0.2">
      <c r="B107" s="64" t="s">
        <v>37</v>
      </c>
      <c r="C107" s="65"/>
      <c r="D107" s="65"/>
      <c r="E107" s="66">
        <f>E100-E103</f>
        <v>0</v>
      </c>
      <c r="F107" s="67">
        <f t="shared" ref="F107:P107" si="57">F100-F103</f>
        <v>0</v>
      </c>
      <c r="G107" s="67">
        <f t="shared" si="57"/>
        <v>0</v>
      </c>
      <c r="H107" s="67">
        <f t="shared" si="57"/>
        <v>0</v>
      </c>
      <c r="I107" s="67">
        <f t="shared" si="57"/>
        <v>0</v>
      </c>
      <c r="J107" s="68">
        <f t="shared" si="57"/>
        <v>0</v>
      </c>
      <c r="K107" s="66">
        <f t="shared" si="57"/>
        <v>0</v>
      </c>
      <c r="L107" s="67">
        <f t="shared" si="57"/>
        <v>0</v>
      </c>
      <c r="M107" s="67">
        <f t="shared" si="57"/>
        <v>0</v>
      </c>
      <c r="N107" s="67">
        <f t="shared" si="57"/>
        <v>0</v>
      </c>
      <c r="O107" s="67">
        <f t="shared" si="57"/>
        <v>0</v>
      </c>
      <c r="P107" s="68">
        <f t="shared" si="57"/>
        <v>0</v>
      </c>
      <c r="Q107" s="66">
        <f>Q100-Q103</f>
        <v>0</v>
      </c>
      <c r="R107" s="67">
        <f t="shared" ref="R107:AB107" si="58">R100-R103</f>
        <v>0</v>
      </c>
      <c r="S107" s="67">
        <f t="shared" si="58"/>
        <v>0</v>
      </c>
      <c r="T107" s="67">
        <f t="shared" si="58"/>
        <v>0</v>
      </c>
      <c r="U107" s="67">
        <f t="shared" si="58"/>
        <v>0</v>
      </c>
      <c r="V107" s="67">
        <f t="shared" si="58"/>
        <v>0</v>
      </c>
      <c r="W107" s="67">
        <f t="shared" si="58"/>
        <v>0</v>
      </c>
      <c r="X107" s="67">
        <f t="shared" si="58"/>
        <v>0</v>
      </c>
      <c r="Y107" s="67">
        <f t="shared" si="58"/>
        <v>0</v>
      </c>
      <c r="Z107" s="67">
        <f t="shared" si="58"/>
        <v>0</v>
      </c>
      <c r="AA107" s="67">
        <f t="shared" si="58"/>
        <v>0</v>
      </c>
      <c r="AB107" s="68">
        <f t="shared" si="58"/>
        <v>0</v>
      </c>
    </row>
    <row r="108" spans="2:28" x14ac:dyDescent="0.2">
      <c r="B108" s="78" t="s">
        <v>38</v>
      </c>
      <c r="C108" s="79"/>
      <c r="D108" s="157"/>
      <c r="E108" s="80">
        <f>E99+E107</f>
        <v>0</v>
      </c>
      <c r="F108" s="81">
        <f t="shared" ref="F108:P108" si="59">F99+F107</f>
        <v>0</v>
      </c>
      <c r="G108" s="81">
        <f t="shared" si="59"/>
        <v>0</v>
      </c>
      <c r="H108" s="81">
        <f t="shared" si="59"/>
        <v>0</v>
      </c>
      <c r="I108" s="81">
        <f t="shared" si="59"/>
        <v>0</v>
      </c>
      <c r="J108" s="82">
        <f t="shared" si="59"/>
        <v>0</v>
      </c>
      <c r="K108" s="80">
        <f t="shared" si="59"/>
        <v>0</v>
      </c>
      <c r="L108" s="81">
        <f t="shared" si="59"/>
        <v>0</v>
      </c>
      <c r="M108" s="81">
        <f t="shared" si="59"/>
        <v>0</v>
      </c>
      <c r="N108" s="81">
        <f t="shared" si="59"/>
        <v>0</v>
      </c>
      <c r="O108" s="81">
        <f t="shared" si="59"/>
        <v>0</v>
      </c>
      <c r="P108" s="82">
        <f t="shared" si="59"/>
        <v>0</v>
      </c>
      <c r="Q108" s="80">
        <f>Q99+Q107</f>
        <v>0</v>
      </c>
      <c r="R108" s="81">
        <f t="shared" ref="R108:AB108" si="60">R99+R107</f>
        <v>0</v>
      </c>
      <c r="S108" s="81">
        <f t="shared" si="60"/>
        <v>0</v>
      </c>
      <c r="T108" s="81">
        <f t="shared" si="60"/>
        <v>0</v>
      </c>
      <c r="U108" s="81">
        <f t="shared" si="60"/>
        <v>0</v>
      </c>
      <c r="V108" s="81">
        <f t="shared" si="60"/>
        <v>0</v>
      </c>
      <c r="W108" s="81">
        <f t="shared" si="60"/>
        <v>0</v>
      </c>
      <c r="X108" s="81">
        <f t="shared" si="60"/>
        <v>0</v>
      </c>
      <c r="Y108" s="81">
        <f t="shared" si="60"/>
        <v>0</v>
      </c>
      <c r="Z108" s="81">
        <f t="shared" si="60"/>
        <v>0</v>
      </c>
      <c r="AA108" s="81">
        <f t="shared" si="60"/>
        <v>0</v>
      </c>
      <c r="AB108" s="82">
        <f t="shared" si="60"/>
        <v>0</v>
      </c>
    </row>
    <row r="109" spans="2:28" x14ac:dyDescent="0.2">
      <c r="B109" s="45" t="s">
        <v>39</v>
      </c>
      <c r="C109" s="46"/>
      <c r="D109" s="46"/>
      <c r="E109" s="47">
        <f>SUM(E110:E114)</f>
        <v>0</v>
      </c>
      <c r="F109" s="48">
        <f t="shared" ref="F109:P109" si="61">SUM(F110:F114)</f>
        <v>0</v>
      </c>
      <c r="G109" s="48">
        <f t="shared" si="61"/>
        <v>0</v>
      </c>
      <c r="H109" s="48">
        <f t="shared" si="61"/>
        <v>0</v>
      </c>
      <c r="I109" s="48">
        <f t="shared" si="61"/>
        <v>0</v>
      </c>
      <c r="J109" s="49">
        <f t="shared" si="61"/>
        <v>0</v>
      </c>
      <c r="K109" s="47">
        <f t="shared" si="61"/>
        <v>0</v>
      </c>
      <c r="L109" s="48">
        <f t="shared" si="61"/>
        <v>0</v>
      </c>
      <c r="M109" s="48">
        <f t="shared" si="61"/>
        <v>0</v>
      </c>
      <c r="N109" s="48">
        <f t="shared" si="61"/>
        <v>0</v>
      </c>
      <c r="O109" s="48">
        <f t="shared" si="61"/>
        <v>0</v>
      </c>
      <c r="P109" s="49">
        <f t="shared" si="61"/>
        <v>0</v>
      </c>
      <c r="Q109" s="47">
        <f>SUM(Q110:Q114)</f>
        <v>0</v>
      </c>
      <c r="R109" s="48">
        <f t="shared" ref="R109:AB109" si="62">SUM(R110:R114)</f>
        <v>0</v>
      </c>
      <c r="S109" s="48">
        <f t="shared" si="62"/>
        <v>0</v>
      </c>
      <c r="T109" s="48">
        <f t="shared" si="62"/>
        <v>0</v>
      </c>
      <c r="U109" s="48">
        <f t="shared" si="62"/>
        <v>0</v>
      </c>
      <c r="V109" s="48">
        <f t="shared" si="62"/>
        <v>0</v>
      </c>
      <c r="W109" s="48">
        <f t="shared" si="62"/>
        <v>0</v>
      </c>
      <c r="X109" s="48">
        <f t="shared" si="62"/>
        <v>0</v>
      </c>
      <c r="Y109" s="48">
        <f t="shared" si="62"/>
        <v>0</v>
      </c>
      <c r="Z109" s="48">
        <f t="shared" si="62"/>
        <v>0</v>
      </c>
      <c r="AA109" s="48">
        <f t="shared" si="62"/>
        <v>0</v>
      </c>
      <c r="AB109" s="49">
        <f t="shared" si="62"/>
        <v>0</v>
      </c>
    </row>
    <row r="110" spans="2:28" x14ac:dyDescent="0.2">
      <c r="B110" s="50"/>
      <c r="C110" s="51" t="str">
        <f>C116</f>
        <v>○○銀行</v>
      </c>
      <c r="D110" s="51"/>
      <c r="E110" s="52"/>
      <c r="F110" s="53"/>
      <c r="G110" s="53"/>
      <c r="H110" s="53"/>
      <c r="I110" s="53"/>
      <c r="J110" s="54"/>
      <c r="K110" s="52"/>
      <c r="L110" s="53"/>
      <c r="M110" s="53"/>
      <c r="N110" s="53"/>
      <c r="O110" s="53"/>
      <c r="P110" s="54"/>
      <c r="Q110" s="52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4"/>
    </row>
    <row r="111" spans="2:28" x14ac:dyDescent="0.2">
      <c r="B111" s="50"/>
      <c r="C111" s="56" t="str">
        <f>C117</f>
        <v>□□銀行</v>
      </c>
      <c r="D111" s="56"/>
      <c r="E111" s="57"/>
      <c r="F111" s="58"/>
      <c r="G111" s="58"/>
      <c r="H111" s="58"/>
      <c r="I111" s="58"/>
      <c r="J111" s="59"/>
      <c r="K111" s="57"/>
      <c r="L111" s="58"/>
      <c r="M111" s="58"/>
      <c r="N111" s="58"/>
      <c r="O111" s="58"/>
      <c r="P111" s="59"/>
      <c r="Q111" s="57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9"/>
    </row>
    <row r="112" spans="2:28" x14ac:dyDescent="0.2">
      <c r="B112" s="50"/>
      <c r="C112" s="56" t="str">
        <f>C118</f>
        <v>△△信用金庫</v>
      </c>
      <c r="D112" s="56"/>
      <c r="E112" s="57"/>
      <c r="F112" s="58"/>
      <c r="G112" s="58"/>
      <c r="H112" s="58"/>
      <c r="I112" s="58"/>
      <c r="J112" s="59"/>
      <c r="K112" s="57"/>
      <c r="L112" s="58"/>
      <c r="M112" s="58"/>
      <c r="N112" s="58"/>
      <c r="O112" s="58"/>
      <c r="P112" s="59"/>
      <c r="Q112" s="57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9"/>
    </row>
    <row r="113" spans="2:30" x14ac:dyDescent="0.2">
      <c r="B113" s="50"/>
      <c r="C113" s="56" t="str">
        <f>C119</f>
        <v>日本公庫</v>
      </c>
      <c r="D113" s="56"/>
      <c r="E113" s="57"/>
      <c r="F113" s="58"/>
      <c r="G113" s="58"/>
      <c r="H113" s="58"/>
      <c r="I113" s="58"/>
      <c r="J113" s="59"/>
      <c r="K113" s="57"/>
      <c r="L113" s="58"/>
      <c r="M113" s="58"/>
      <c r="N113" s="58"/>
      <c r="O113" s="58"/>
      <c r="P113" s="59"/>
      <c r="Q113" s="57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9"/>
    </row>
    <row r="114" spans="2:30" x14ac:dyDescent="0.2">
      <c r="B114" s="83"/>
      <c r="C114" s="60"/>
      <c r="D114" s="60"/>
      <c r="E114" s="61"/>
      <c r="F114" s="62"/>
      <c r="G114" s="62"/>
      <c r="H114" s="62"/>
      <c r="I114" s="62"/>
      <c r="J114" s="63"/>
      <c r="K114" s="61"/>
      <c r="L114" s="62"/>
      <c r="M114" s="62"/>
      <c r="N114" s="62"/>
      <c r="O114" s="62"/>
      <c r="P114" s="63"/>
      <c r="Q114" s="61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3"/>
    </row>
    <row r="115" spans="2:30" x14ac:dyDescent="0.2">
      <c r="B115" s="73" t="s">
        <v>51</v>
      </c>
      <c r="C115" s="74"/>
      <c r="D115" s="74"/>
      <c r="E115" s="75">
        <f>SUM(E116:E120)</f>
        <v>0</v>
      </c>
      <c r="F115" s="76">
        <f>SUM(F116:F120)</f>
        <v>0</v>
      </c>
      <c r="G115" s="76">
        <f t="shared" ref="G115:P115" si="63">SUM(G116:G120)</f>
        <v>0</v>
      </c>
      <c r="H115" s="76">
        <f t="shared" si="63"/>
        <v>0</v>
      </c>
      <c r="I115" s="76">
        <f t="shared" si="63"/>
        <v>0</v>
      </c>
      <c r="J115" s="77">
        <f t="shared" si="63"/>
        <v>0</v>
      </c>
      <c r="K115" s="75">
        <f t="shared" si="63"/>
        <v>0</v>
      </c>
      <c r="L115" s="76">
        <f t="shared" si="63"/>
        <v>0</v>
      </c>
      <c r="M115" s="76">
        <f t="shared" si="63"/>
        <v>0</v>
      </c>
      <c r="N115" s="76">
        <f t="shared" si="63"/>
        <v>0</v>
      </c>
      <c r="O115" s="76">
        <f t="shared" si="63"/>
        <v>0</v>
      </c>
      <c r="P115" s="77">
        <f t="shared" si="63"/>
        <v>0</v>
      </c>
      <c r="Q115" s="75">
        <f>SUM(Q116:Q120)</f>
        <v>0</v>
      </c>
      <c r="R115" s="76">
        <f>SUM(R116:R120)</f>
        <v>0</v>
      </c>
      <c r="S115" s="76">
        <f t="shared" ref="S115:AB115" si="64">SUM(S116:S120)</f>
        <v>0</v>
      </c>
      <c r="T115" s="76">
        <f t="shared" si="64"/>
        <v>0</v>
      </c>
      <c r="U115" s="76">
        <f t="shared" si="64"/>
        <v>0</v>
      </c>
      <c r="V115" s="76">
        <f t="shared" si="64"/>
        <v>0</v>
      </c>
      <c r="W115" s="76">
        <f t="shared" si="64"/>
        <v>0</v>
      </c>
      <c r="X115" s="76">
        <f t="shared" si="64"/>
        <v>0</v>
      </c>
      <c r="Y115" s="76">
        <f t="shared" si="64"/>
        <v>0</v>
      </c>
      <c r="Z115" s="76">
        <f t="shared" si="64"/>
        <v>0</v>
      </c>
      <c r="AA115" s="76">
        <f t="shared" si="64"/>
        <v>0</v>
      </c>
      <c r="AB115" s="77">
        <f t="shared" si="64"/>
        <v>0</v>
      </c>
    </row>
    <row r="116" spans="2:30" x14ac:dyDescent="0.2">
      <c r="B116" s="50"/>
      <c r="C116" s="85" t="s">
        <v>40</v>
      </c>
      <c r="D116" s="85"/>
      <c r="E116" s="86"/>
      <c r="F116" s="87"/>
      <c r="G116" s="87"/>
      <c r="H116" s="87"/>
      <c r="I116" s="87"/>
      <c r="J116" s="88"/>
      <c r="K116" s="86"/>
      <c r="L116" s="87"/>
      <c r="M116" s="87"/>
      <c r="N116" s="87"/>
      <c r="O116" s="87"/>
      <c r="P116" s="88"/>
      <c r="Q116" s="86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8"/>
    </row>
    <row r="117" spans="2:30" x14ac:dyDescent="0.2">
      <c r="B117" s="50"/>
      <c r="C117" s="56" t="s">
        <v>41</v>
      </c>
      <c r="D117" s="56"/>
      <c r="E117" s="57"/>
      <c r="F117" s="58"/>
      <c r="G117" s="58"/>
      <c r="H117" s="58"/>
      <c r="I117" s="58"/>
      <c r="J117" s="59"/>
      <c r="K117" s="57"/>
      <c r="L117" s="58"/>
      <c r="M117" s="58"/>
      <c r="N117" s="58"/>
      <c r="O117" s="58"/>
      <c r="P117" s="59"/>
      <c r="Q117" s="57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9"/>
    </row>
    <row r="118" spans="2:30" x14ac:dyDescent="0.2">
      <c r="B118" s="50"/>
      <c r="C118" s="56" t="s">
        <v>42</v>
      </c>
      <c r="D118" s="56"/>
      <c r="E118" s="57"/>
      <c r="F118" s="58"/>
      <c r="G118" s="58"/>
      <c r="H118" s="58"/>
      <c r="I118" s="58"/>
      <c r="J118" s="59"/>
      <c r="K118" s="57"/>
      <c r="L118" s="58"/>
      <c r="M118" s="58"/>
      <c r="N118" s="58"/>
      <c r="O118" s="58"/>
      <c r="P118" s="59"/>
      <c r="Q118" s="57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9"/>
    </row>
    <row r="119" spans="2:30" x14ac:dyDescent="0.2">
      <c r="B119" s="89"/>
      <c r="C119" s="56" t="s">
        <v>43</v>
      </c>
      <c r="D119" s="56"/>
      <c r="E119" s="57"/>
      <c r="F119" s="58"/>
      <c r="G119" s="58"/>
      <c r="H119" s="58"/>
      <c r="I119" s="58"/>
      <c r="J119" s="59"/>
      <c r="K119" s="57"/>
      <c r="L119" s="58"/>
      <c r="M119" s="58"/>
      <c r="N119" s="58"/>
      <c r="O119" s="58"/>
      <c r="P119" s="59"/>
      <c r="Q119" s="57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9"/>
    </row>
    <row r="120" spans="2:30" x14ac:dyDescent="0.2">
      <c r="B120" s="90"/>
      <c r="C120" s="60"/>
      <c r="D120" s="60"/>
      <c r="E120" s="61"/>
      <c r="F120" s="62"/>
      <c r="G120" s="62"/>
      <c r="H120" s="62"/>
      <c r="I120" s="62"/>
      <c r="J120" s="63"/>
      <c r="K120" s="61"/>
      <c r="L120" s="62"/>
      <c r="M120" s="62"/>
      <c r="N120" s="62"/>
      <c r="O120" s="62"/>
      <c r="P120" s="63"/>
      <c r="Q120" s="61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3"/>
    </row>
    <row r="121" spans="2:30" x14ac:dyDescent="0.2">
      <c r="B121" s="78" t="s">
        <v>53</v>
      </c>
      <c r="C121" s="79"/>
      <c r="D121" s="157"/>
      <c r="E121" s="80">
        <f>E108+E109-E115</f>
        <v>0</v>
      </c>
      <c r="F121" s="80">
        <f t="shared" ref="F121:AB121" si="65">F108+F109-F115</f>
        <v>0</v>
      </c>
      <c r="G121" s="80">
        <f t="shared" si="65"/>
        <v>0</v>
      </c>
      <c r="H121" s="80">
        <f t="shared" si="65"/>
        <v>0</v>
      </c>
      <c r="I121" s="80">
        <f t="shared" si="65"/>
        <v>0</v>
      </c>
      <c r="J121" s="80">
        <f t="shared" si="65"/>
        <v>0</v>
      </c>
      <c r="K121" s="80">
        <f t="shared" si="65"/>
        <v>0</v>
      </c>
      <c r="L121" s="80">
        <f t="shared" si="65"/>
        <v>0</v>
      </c>
      <c r="M121" s="80">
        <f t="shared" si="65"/>
        <v>0</v>
      </c>
      <c r="N121" s="80">
        <f t="shared" si="65"/>
        <v>0</v>
      </c>
      <c r="O121" s="80">
        <f t="shared" si="65"/>
        <v>0</v>
      </c>
      <c r="P121" s="80">
        <f t="shared" si="65"/>
        <v>0</v>
      </c>
      <c r="Q121" s="80">
        <f t="shared" si="65"/>
        <v>0</v>
      </c>
      <c r="R121" s="80">
        <f t="shared" si="65"/>
        <v>0</v>
      </c>
      <c r="S121" s="80">
        <f t="shared" si="65"/>
        <v>0</v>
      </c>
      <c r="T121" s="80">
        <f t="shared" si="65"/>
        <v>0</v>
      </c>
      <c r="U121" s="80">
        <f t="shared" si="65"/>
        <v>0</v>
      </c>
      <c r="V121" s="80">
        <f t="shared" si="65"/>
        <v>0</v>
      </c>
      <c r="W121" s="80">
        <f t="shared" si="65"/>
        <v>0</v>
      </c>
      <c r="X121" s="80">
        <f t="shared" si="65"/>
        <v>0</v>
      </c>
      <c r="Y121" s="80">
        <f t="shared" si="65"/>
        <v>0</v>
      </c>
      <c r="Z121" s="80">
        <f t="shared" si="65"/>
        <v>0</v>
      </c>
      <c r="AA121" s="80">
        <f t="shared" si="65"/>
        <v>0</v>
      </c>
      <c r="AB121" s="80">
        <f t="shared" si="65"/>
        <v>0</v>
      </c>
    </row>
    <row r="122" spans="2:30" x14ac:dyDescent="0.2">
      <c r="B122" s="45" t="s">
        <v>52</v>
      </c>
      <c r="C122" s="46"/>
      <c r="D122" s="46"/>
      <c r="E122" s="84">
        <v>40000000</v>
      </c>
      <c r="F122" s="48">
        <f>E123</f>
        <v>40000000</v>
      </c>
      <c r="G122" s="48">
        <f t="shared" ref="G122:P122" si="66">F123</f>
        <v>40000000</v>
      </c>
      <c r="H122" s="48">
        <f t="shared" si="66"/>
        <v>40000000</v>
      </c>
      <c r="I122" s="48">
        <f t="shared" si="66"/>
        <v>40000000</v>
      </c>
      <c r="J122" s="49">
        <f t="shared" si="66"/>
        <v>40000000</v>
      </c>
      <c r="K122" s="47">
        <f t="shared" si="66"/>
        <v>40000000</v>
      </c>
      <c r="L122" s="48">
        <f t="shared" si="66"/>
        <v>40000000</v>
      </c>
      <c r="M122" s="48">
        <f t="shared" si="66"/>
        <v>40000000</v>
      </c>
      <c r="N122" s="48">
        <f t="shared" si="66"/>
        <v>40000000</v>
      </c>
      <c r="O122" s="48">
        <f t="shared" si="66"/>
        <v>40000000</v>
      </c>
      <c r="P122" s="49">
        <f t="shared" si="66"/>
        <v>40000000</v>
      </c>
      <c r="Q122" s="47">
        <f>P123</f>
        <v>40000000</v>
      </c>
      <c r="R122" s="48">
        <f>Q123</f>
        <v>40000000</v>
      </c>
      <c r="S122" s="48">
        <f t="shared" ref="S122:AB122" si="67">R123</f>
        <v>40000000</v>
      </c>
      <c r="T122" s="48">
        <f t="shared" si="67"/>
        <v>40000000</v>
      </c>
      <c r="U122" s="48">
        <f t="shared" si="67"/>
        <v>40000000</v>
      </c>
      <c r="V122" s="48">
        <f t="shared" si="67"/>
        <v>40000000</v>
      </c>
      <c r="W122" s="48">
        <f t="shared" si="67"/>
        <v>40000000</v>
      </c>
      <c r="X122" s="48">
        <f t="shared" si="67"/>
        <v>40000000</v>
      </c>
      <c r="Y122" s="48">
        <f t="shared" si="67"/>
        <v>40000000</v>
      </c>
      <c r="Z122" s="48">
        <f t="shared" si="67"/>
        <v>40000000</v>
      </c>
      <c r="AA122" s="48">
        <f t="shared" si="67"/>
        <v>40000000</v>
      </c>
      <c r="AB122" s="49">
        <f t="shared" si="67"/>
        <v>40000000</v>
      </c>
    </row>
    <row r="123" spans="2:30" x14ac:dyDescent="0.2">
      <c r="B123" s="91" t="s">
        <v>54</v>
      </c>
      <c r="C123" s="92"/>
      <c r="D123" s="92"/>
      <c r="E123" s="80">
        <f>E122+E121</f>
        <v>40000000</v>
      </c>
      <c r="F123" s="81">
        <f>F122+F121</f>
        <v>40000000</v>
      </c>
      <c r="G123" s="81">
        <f t="shared" ref="G123:P123" si="68">G122+G121</f>
        <v>40000000</v>
      </c>
      <c r="H123" s="81">
        <f t="shared" si="68"/>
        <v>40000000</v>
      </c>
      <c r="I123" s="81">
        <f t="shared" si="68"/>
        <v>40000000</v>
      </c>
      <c r="J123" s="82">
        <f t="shared" si="68"/>
        <v>40000000</v>
      </c>
      <c r="K123" s="80">
        <f t="shared" si="68"/>
        <v>40000000</v>
      </c>
      <c r="L123" s="81">
        <f t="shared" si="68"/>
        <v>40000000</v>
      </c>
      <c r="M123" s="81">
        <f t="shared" si="68"/>
        <v>40000000</v>
      </c>
      <c r="N123" s="81">
        <f t="shared" si="68"/>
        <v>40000000</v>
      </c>
      <c r="O123" s="81">
        <f t="shared" si="68"/>
        <v>40000000</v>
      </c>
      <c r="P123" s="82">
        <f t="shared" si="68"/>
        <v>40000000</v>
      </c>
      <c r="Q123" s="80">
        <f>Q122+Q121</f>
        <v>40000000</v>
      </c>
      <c r="R123" s="81">
        <f>R122+R121</f>
        <v>40000000</v>
      </c>
      <c r="S123" s="81">
        <f t="shared" ref="S123:AB123" si="69">S122+S121</f>
        <v>40000000</v>
      </c>
      <c r="T123" s="81">
        <f t="shared" si="69"/>
        <v>40000000</v>
      </c>
      <c r="U123" s="81">
        <f t="shared" si="69"/>
        <v>40000000</v>
      </c>
      <c r="V123" s="81">
        <f t="shared" si="69"/>
        <v>40000000</v>
      </c>
      <c r="W123" s="81">
        <f t="shared" si="69"/>
        <v>40000000</v>
      </c>
      <c r="X123" s="81">
        <f t="shared" si="69"/>
        <v>40000000</v>
      </c>
      <c r="Y123" s="81">
        <f t="shared" si="69"/>
        <v>40000000</v>
      </c>
      <c r="Z123" s="81">
        <f t="shared" si="69"/>
        <v>40000000</v>
      </c>
      <c r="AA123" s="81">
        <f t="shared" si="69"/>
        <v>40000000</v>
      </c>
      <c r="AB123" s="82">
        <f t="shared" si="69"/>
        <v>40000000</v>
      </c>
    </row>
    <row r="125" spans="2:30" x14ac:dyDescent="0.2">
      <c r="B125" s="93"/>
      <c r="C125" s="94"/>
      <c r="D125" s="94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5"/>
      <c r="Q125" s="96"/>
      <c r="R125" s="97"/>
      <c r="S125" s="95"/>
      <c r="T125" s="98"/>
      <c r="U125" s="98"/>
      <c r="V125" s="95"/>
      <c r="W125" s="95"/>
      <c r="X125" s="95"/>
      <c r="Y125" s="95"/>
      <c r="Z125" s="95"/>
      <c r="AA125" s="95"/>
      <c r="AB125" s="95"/>
      <c r="AC125" s="96"/>
      <c r="AD125" s="96"/>
    </row>
    <row r="126" spans="2:30" x14ac:dyDescent="0.2">
      <c r="B126" s="93"/>
      <c r="C126" s="94"/>
      <c r="D126" s="94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5"/>
      <c r="Q126" s="96"/>
      <c r="R126" s="97"/>
      <c r="S126" s="95"/>
      <c r="T126" s="98"/>
      <c r="U126" s="98"/>
      <c r="V126" s="95"/>
      <c r="W126" s="95"/>
      <c r="X126" s="95"/>
      <c r="Y126" s="95"/>
      <c r="Z126" s="95"/>
      <c r="AA126" s="95"/>
      <c r="AB126" s="95"/>
      <c r="AC126" s="96"/>
      <c r="AD126" s="96"/>
    </row>
    <row r="127" spans="2:30" x14ac:dyDescent="0.2">
      <c r="B127" s="96"/>
      <c r="C127" s="96"/>
      <c r="D127" s="96"/>
      <c r="E127" s="96"/>
      <c r="F127" s="97"/>
      <c r="G127" s="95"/>
      <c r="H127" s="98"/>
      <c r="I127" s="98"/>
      <c r="J127" s="95"/>
      <c r="K127" s="95"/>
      <c r="L127" s="95"/>
      <c r="M127" s="95"/>
      <c r="N127" s="95"/>
      <c r="O127" s="95"/>
      <c r="P127" s="95"/>
      <c r="Q127" s="96"/>
      <c r="R127" s="97"/>
      <c r="S127" s="95"/>
      <c r="T127" s="98"/>
      <c r="U127" s="98"/>
      <c r="V127" s="95"/>
      <c r="W127" s="95"/>
      <c r="X127" s="95"/>
      <c r="Y127" s="95"/>
      <c r="Z127" s="95"/>
      <c r="AA127" s="95"/>
      <c r="AB127" s="95"/>
      <c r="AC127" s="96"/>
      <c r="AD127" s="96"/>
    </row>
    <row r="128" spans="2:30" x14ac:dyDescent="0.2">
      <c r="B128" s="96"/>
      <c r="C128" s="96"/>
      <c r="D128" s="96"/>
      <c r="E128" s="96"/>
      <c r="F128" s="97"/>
      <c r="G128" s="95"/>
      <c r="H128" s="98"/>
      <c r="I128" s="98"/>
      <c r="J128" s="95"/>
      <c r="K128" s="95"/>
      <c r="L128" s="95"/>
      <c r="M128" s="95"/>
      <c r="N128" s="95"/>
      <c r="O128" s="95"/>
      <c r="P128" s="95"/>
      <c r="Q128" s="96"/>
      <c r="R128" s="97"/>
      <c r="S128" s="95"/>
      <c r="T128" s="98"/>
      <c r="U128" s="98"/>
      <c r="V128" s="95"/>
      <c r="W128" s="95"/>
      <c r="X128" s="95"/>
      <c r="Y128" s="95"/>
      <c r="Z128" s="95"/>
      <c r="AA128" s="95"/>
      <c r="AB128" s="95"/>
      <c r="AC128" s="96"/>
      <c r="AD128" s="96"/>
    </row>
    <row r="129" spans="2:30" x14ac:dyDescent="0.2">
      <c r="B129" s="96"/>
      <c r="C129" s="96"/>
      <c r="D129" s="96"/>
      <c r="E129" s="96"/>
      <c r="F129" s="97"/>
      <c r="G129" s="95"/>
      <c r="H129" s="98"/>
      <c r="I129" s="98"/>
      <c r="J129" s="95"/>
      <c r="K129" s="95"/>
      <c r="L129" s="95"/>
      <c r="M129" s="95"/>
      <c r="N129" s="95"/>
      <c r="O129" s="95"/>
      <c r="P129" s="95"/>
      <c r="Q129" s="96"/>
      <c r="R129" s="97"/>
      <c r="S129" s="95"/>
      <c r="T129" s="98"/>
      <c r="U129" s="98"/>
      <c r="V129" s="95"/>
      <c r="W129" s="95"/>
      <c r="X129" s="95"/>
      <c r="Y129" s="95"/>
      <c r="Z129" s="95"/>
      <c r="AA129" s="95"/>
      <c r="AB129" s="95"/>
      <c r="AC129" s="96"/>
      <c r="AD129" s="96"/>
    </row>
  </sheetData>
  <mergeCells count="14">
    <mergeCell ref="B108:C108"/>
    <mergeCell ref="B121:C121"/>
    <mergeCell ref="B83:C85"/>
    <mergeCell ref="E83:P83"/>
    <mergeCell ref="Q83:AB83"/>
    <mergeCell ref="E84:J84"/>
    <mergeCell ref="K84:P84"/>
    <mergeCell ref="Q84:AB84"/>
    <mergeCell ref="B4:C6"/>
    <mergeCell ref="E4:P4"/>
    <mergeCell ref="Q4:AB4"/>
    <mergeCell ref="E5:J5"/>
    <mergeCell ref="K5:P5"/>
    <mergeCell ref="Q5:AB5"/>
  </mergeCells>
  <phoneticPr fontId="3"/>
  <printOptions horizontalCentered="1"/>
  <pageMargins left="0.39370078740157483" right="0.39370078740157483" top="0.59055118110236227" bottom="0.59055118110236227" header="0.11811023622047245" footer="0.11811023622047245"/>
  <pageSetup paperSize="8" scale="53" orientation="landscape" cellComments="asDisplayed" r:id="rId1"/>
  <headerFooter scaleWithDoc="0" alignWithMargins="0"/>
  <rowBreaks count="1" manualBreakCount="1">
    <brk id="83" max="16383" man="1"/>
  </rowBreaks>
  <ignoredErrors>
    <ignoredError sqref="E77:P77 E78:P78 E19:P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FA6C1-1A8D-4D78-B797-96D27D93FF0E}">
  <sheetPr>
    <tabColor rgb="FFFFFF99"/>
    <pageSetUpPr fitToPage="1"/>
  </sheetPr>
  <dimension ref="B1:AD129"/>
  <sheetViews>
    <sheetView showGridLines="0" zoomScale="90" zoomScaleNormal="90" zoomScaleSheetLayoutView="100" workbookViewId="0">
      <pane xSplit="3" ySplit="6" topLeftCell="D7" activePane="bottomRight" state="frozen"/>
      <selection pane="topRight"/>
      <selection pane="bottomLeft"/>
      <selection pane="bottomRight" activeCell="J55" sqref="J55"/>
    </sheetView>
  </sheetViews>
  <sheetFormatPr defaultColWidth="8.88671875" defaultRowHeight="14.4" outlineLevelRow="1" x14ac:dyDescent="0.2"/>
  <cols>
    <col min="1" max="1" width="1.44140625" style="1" customWidth="1"/>
    <col min="2" max="2" width="6.109375" style="1" customWidth="1"/>
    <col min="3" max="3" width="16.88671875" style="1" customWidth="1"/>
    <col min="4" max="4" width="26.6640625" style="1" hidden="1" customWidth="1"/>
    <col min="5" max="5" width="8.77734375" style="1" customWidth="1"/>
    <col min="6" max="6" width="8.77734375" style="2" customWidth="1"/>
    <col min="7" max="7" width="8.77734375" style="3" customWidth="1"/>
    <col min="8" max="9" width="8.77734375" style="4" customWidth="1"/>
    <col min="10" max="16" width="8.77734375" style="3" customWidth="1"/>
    <col min="17" max="17" width="8.77734375" style="1" customWidth="1"/>
    <col min="18" max="18" width="8.77734375" style="2" customWidth="1"/>
    <col min="19" max="19" width="8.77734375" style="3" customWidth="1"/>
    <col min="20" max="21" width="8.77734375" style="4" customWidth="1"/>
    <col min="22" max="28" width="8.77734375" style="3" customWidth="1"/>
    <col min="29" max="29" width="2.77734375" style="1" customWidth="1"/>
    <col min="30" max="30" width="3" style="1" customWidth="1"/>
    <col min="31" max="16384" width="8.88671875" style="1"/>
  </cols>
  <sheetData>
    <row r="1" spans="2:28" ht="9.1" customHeight="1" x14ac:dyDescent="0.2"/>
    <row r="2" spans="2:28" x14ac:dyDescent="0.2">
      <c r="B2" s="1" t="s">
        <v>0</v>
      </c>
    </row>
    <row r="3" spans="2:28" x14ac:dyDescent="0.2">
      <c r="B3" s="1" t="s">
        <v>1</v>
      </c>
    </row>
    <row r="4" spans="2:28" ht="13.5" customHeight="1" x14ac:dyDescent="0.2">
      <c r="B4" s="5" t="s">
        <v>2</v>
      </c>
      <c r="C4" s="6"/>
      <c r="D4" s="141"/>
      <c r="E4" s="7" t="s">
        <v>84</v>
      </c>
      <c r="F4" s="8"/>
      <c r="G4" s="8"/>
      <c r="H4" s="8"/>
      <c r="I4" s="8"/>
      <c r="J4" s="8"/>
      <c r="K4" s="8"/>
      <c r="L4" s="8"/>
      <c r="M4" s="8"/>
      <c r="N4" s="8"/>
      <c r="O4" s="8"/>
      <c r="P4" s="9"/>
      <c r="Q4" s="7" t="s">
        <v>85</v>
      </c>
      <c r="R4" s="8"/>
      <c r="S4" s="8"/>
      <c r="T4" s="8"/>
      <c r="U4" s="8"/>
      <c r="V4" s="8"/>
      <c r="W4" s="8"/>
      <c r="X4" s="8"/>
      <c r="Y4" s="8"/>
      <c r="Z4" s="8"/>
      <c r="AA4" s="8"/>
      <c r="AB4" s="9"/>
    </row>
    <row r="5" spans="2:28" x14ac:dyDescent="0.2">
      <c r="B5" s="10"/>
      <c r="C5" s="11"/>
      <c r="D5" s="142"/>
      <c r="E5" s="12" t="s">
        <v>12</v>
      </c>
      <c r="F5" s="13"/>
      <c r="G5" s="13"/>
      <c r="H5" s="13"/>
      <c r="I5" s="13"/>
      <c r="J5" s="14"/>
      <c r="K5" s="15" t="s">
        <v>13</v>
      </c>
      <c r="L5" s="16"/>
      <c r="M5" s="16"/>
      <c r="N5" s="16"/>
      <c r="O5" s="16"/>
      <c r="P5" s="17"/>
      <c r="Q5" s="15" t="s">
        <v>3</v>
      </c>
      <c r="R5" s="16"/>
      <c r="S5" s="16"/>
      <c r="T5" s="16"/>
      <c r="U5" s="16"/>
      <c r="V5" s="16"/>
      <c r="W5" s="16"/>
      <c r="X5" s="16"/>
      <c r="Y5" s="16"/>
      <c r="Z5" s="16"/>
      <c r="AA5" s="16"/>
      <c r="AB5" s="17"/>
    </row>
    <row r="6" spans="2:28" x14ac:dyDescent="0.2">
      <c r="B6" s="18"/>
      <c r="C6" s="19"/>
      <c r="D6" s="143"/>
      <c r="E6" s="20">
        <v>45017</v>
      </c>
      <c r="F6" s="21">
        <v>45047</v>
      </c>
      <c r="G6" s="21">
        <v>45078</v>
      </c>
      <c r="H6" s="21">
        <v>45108</v>
      </c>
      <c r="I6" s="21">
        <v>45139</v>
      </c>
      <c r="J6" s="22">
        <v>45170</v>
      </c>
      <c r="K6" s="20">
        <v>45200</v>
      </c>
      <c r="L6" s="21">
        <v>45231</v>
      </c>
      <c r="M6" s="21">
        <v>45261</v>
      </c>
      <c r="N6" s="21">
        <v>45292</v>
      </c>
      <c r="O6" s="21">
        <v>45323</v>
      </c>
      <c r="P6" s="22">
        <v>45352</v>
      </c>
      <c r="Q6" s="20">
        <v>45383</v>
      </c>
      <c r="R6" s="21">
        <v>45413</v>
      </c>
      <c r="S6" s="21">
        <v>45444</v>
      </c>
      <c r="T6" s="21">
        <v>45474</v>
      </c>
      <c r="U6" s="21">
        <v>45505</v>
      </c>
      <c r="V6" s="21">
        <v>45536</v>
      </c>
      <c r="W6" s="21">
        <v>45566</v>
      </c>
      <c r="X6" s="21">
        <v>45597</v>
      </c>
      <c r="Y6" s="21">
        <v>45627</v>
      </c>
      <c r="Z6" s="21">
        <v>45658</v>
      </c>
      <c r="AA6" s="21">
        <v>45689</v>
      </c>
      <c r="AB6" s="22">
        <v>45717</v>
      </c>
    </row>
    <row r="7" spans="2:28" x14ac:dyDescent="0.2">
      <c r="B7" s="23" t="s">
        <v>14</v>
      </c>
      <c r="C7" s="24"/>
      <c r="D7" s="144"/>
      <c r="E7" s="107">
        <v>28000000</v>
      </c>
      <c r="F7" s="108">
        <v>30000000</v>
      </c>
      <c r="G7" s="108">
        <v>19000000</v>
      </c>
      <c r="H7" s="108">
        <v>23000000</v>
      </c>
      <c r="I7" s="108">
        <v>18000000</v>
      </c>
      <c r="J7" s="109">
        <v>26000000</v>
      </c>
      <c r="K7" s="107">
        <v>26701986.754966892</v>
      </c>
      <c r="L7" s="108">
        <v>26701986.754966892</v>
      </c>
      <c r="M7" s="108">
        <v>24794701.986754969</v>
      </c>
      <c r="N7" s="108">
        <v>19072847.682119209</v>
      </c>
      <c r="O7" s="108">
        <v>18119205.298013248</v>
      </c>
      <c r="P7" s="109">
        <v>26701986.754966892</v>
      </c>
      <c r="Q7" s="107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9"/>
    </row>
    <row r="8" spans="2:28" x14ac:dyDescent="0.2">
      <c r="B8" s="25"/>
      <c r="C8" s="26" t="s">
        <v>7</v>
      </c>
      <c r="D8" s="145"/>
      <c r="E8" s="110">
        <v>8400000</v>
      </c>
      <c r="F8" s="111">
        <v>9000000</v>
      </c>
      <c r="G8" s="111">
        <v>5700000</v>
      </c>
      <c r="H8" s="111">
        <v>6900000</v>
      </c>
      <c r="I8" s="111">
        <v>5400000</v>
      </c>
      <c r="J8" s="112">
        <v>7800000</v>
      </c>
      <c r="K8" s="110">
        <v>8010596.0264900671</v>
      </c>
      <c r="L8" s="111">
        <v>8010596.0264900671</v>
      </c>
      <c r="M8" s="111">
        <v>7438410.5960264904</v>
      </c>
      <c r="N8" s="111">
        <v>5721854.3046357622</v>
      </c>
      <c r="O8" s="111">
        <v>5435761.5894039739</v>
      </c>
      <c r="P8" s="112">
        <v>8010596.0264900671</v>
      </c>
      <c r="Q8" s="110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2"/>
    </row>
    <row r="9" spans="2:28" x14ac:dyDescent="0.2">
      <c r="B9" s="27"/>
      <c r="C9" s="103" t="s">
        <v>4</v>
      </c>
      <c r="D9" s="146"/>
      <c r="E9" s="138"/>
      <c r="F9" s="139"/>
      <c r="G9" s="139"/>
      <c r="H9" s="139"/>
      <c r="I9" s="139"/>
      <c r="J9" s="140"/>
      <c r="K9" s="138"/>
      <c r="L9" s="139"/>
      <c r="M9" s="139"/>
      <c r="N9" s="139"/>
      <c r="O9" s="139"/>
      <c r="P9" s="140"/>
      <c r="Q9" s="138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40"/>
    </row>
    <row r="10" spans="2:28" x14ac:dyDescent="0.2">
      <c r="B10" s="27"/>
      <c r="C10" s="28" t="s">
        <v>5</v>
      </c>
      <c r="D10" s="147"/>
      <c r="E10" s="104">
        <v>2800000</v>
      </c>
      <c r="F10" s="105">
        <v>3000000</v>
      </c>
      <c r="G10" s="105">
        <v>1900000</v>
      </c>
      <c r="H10" s="105">
        <v>2300000</v>
      </c>
      <c r="I10" s="105">
        <v>1800000</v>
      </c>
      <c r="J10" s="106">
        <v>2600000</v>
      </c>
      <c r="K10" s="104">
        <v>2670198.6754966895</v>
      </c>
      <c r="L10" s="105">
        <v>2670198.6754966895</v>
      </c>
      <c r="M10" s="105">
        <v>2479470.198675497</v>
      </c>
      <c r="N10" s="105">
        <v>1907284.768211921</v>
      </c>
      <c r="O10" s="105">
        <v>1811920.5298013249</v>
      </c>
      <c r="P10" s="106">
        <v>2670198.6754966895</v>
      </c>
      <c r="Q10" s="104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6"/>
    </row>
    <row r="11" spans="2:28" hidden="1" outlineLevel="1" x14ac:dyDescent="0.2">
      <c r="B11" s="27"/>
      <c r="C11" s="125" t="s">
        <v>6</v>
      </c>
      <c r="D11" s="148"/>
      <c r="E11" s="99"/>
      <c r="F11" s="100"/>
      <c r="G11" s="100"/>
      <c r="H11" s="100"/>
      <c r="I11" s="100"/>
      <c r="J11" s="101"/>
      <c r="K11" s="99"/>
      <c r="L11" s="100"/>
      <c r="M11" s="100"/>
      <c r="N11" s="100"/>
      <c r="O11" s="100"/>
      <c r="P11" s="101"/>
      <c r="Q11" s="99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1"/>
    </row>
    <row r="12" spans="2:28" hidden="1" outlineLevel="1" x14ac:dyDescent="0.2">
      <c r="B12" s="27"/>
      <c r="C12" s="28" t="s">
        <v>70</v>
      </c>
      <c r="D12" s="147"/>
      <c r="E12" s="104"/>
      <c r="F12" s="105"/>
      <c r="G12" s="105"/>
      <c r="H12" s="105"/>
      <c r="I12" s="105"/>
      <c r="J12" s="106"/>
      <c r="K12" s="104"/>
      <c r="L12" s="105"/>
      <c r="M12" s="105"/>
      <c r="N12" s="105"/>
      <c r="O12" s="105"/>
      <c r="P12" s="106"/>
      <c r="Q12" s="104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6"/>
    </row>
    <row r="13" spans="2:28" hidden="1" outlineLevel="1" x14ac:dyDescent="0.2">
      <c r="B13" s="27"/>
      <c r="C13" s="28"/>
      <c r="D13" s="147"/>
      <c r="E13" s="104"/>
      <c r="F13" s="105"/>
      <c r="G13" s="105"/>
      <c r="H13" s="105"/>
      <c r="I13" s="105"/>
      <c r="J13" s="106"/>
      <c r="K13" s="104"/>
      <c r="L13" s="105"/>
      <c r="M13" s="105"/>
      <c r="N13" s="105"/>
      <c r="O13" s="105"/>
      <c r="P13" s="106"/>
      <c r="Q13" s="104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6"/>
    </row>
    <row r="14" spans="2:28" hidden="1" outlineLevel="1" x14ac:dyDescent="0.2">
      <c r="B14" s="27"/>
      <c r="C14" s="28"/>
      <c r="D14" s="147"/>
      <c r="E14" s="104"/>
      <c r="F14" s="105"/>
      <c r="G14" s="105"/>
      <c r="H14" s="105"/>
      <c r="I14" s="105"/>
      <c r="J14" s="106"/>
      <c r="K14" s="104"/>
      <c r="L14" s="105"/>
      <c r="M14" s="105"/>
      <c r="N14" s="105"/>
      <c r="O14" s="105"/>
      <c r="P14" s="106"/>
      <c r="Q14" s="104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6"/>
    </row>
    <row r="15" spans="2:28" hidden="1" outlineLevel="1" x14ac:dyDescent="0.2">
      <c r="B15" s="27"/>
      <c r="C15" s="28"/>
      <c r="D15" s="147"/>
      <c r="E15" s="104"/>
      <c r="F15" s="105"/>
      <c r="G15" s="105"/>
      <c r="H15" s="105"/>
      <c r="I15" s="105"/>
      <c r="J15" s="106"/>
      <c r="K15" s="104"/>
      <c r="L15" s="105"/>
      <c r="M15" s="105"/>
      <c r="N15" s="105"/>
      <c r="O15" s="105"/>
      <c r="P15" s="106"/>
      <c r="Q15" s="104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6"/>
    </row>
    <row r="16" spans="2:28" hidden="1" outlineLevel="1" x14ac:dyDescent="0.2">
      <c r="B16" s="27"/>
      <c r="C16" s="28"/>
      <c r="D16" s="147"/>
      <c r="E16" s="104"/>
      <c r="F16" s="105"/>
      <c r="G16" s="105"/>
      <c r="H16" s="105"/>
      <c r="I16" s="105"/>
      <c r="J16" s="106"/>
      <c r="K16" s="104"/>
      <c r="L16" s="105"/>
      <c r="M16" s="105"/>
      <c r="N16" s="105"/>
      <c r="O16" s="105"/>
      <c r="P16" s="106"/>
      <c r="Q16" s="104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6"/>
    </row>
    <row r="17" spans="2:28" hidden="1" outlineLevel="1" x14ac:dyDescent="0.2">
      <c r="B17" s="27"/>
      <c r="C17" s="29"/>
      <c r="D17" s="149"/>
      <c r="E17" s="113"/>
      <c r="F17" s="114"/>
      <c r="G17" s="114"/>
      <c r="H17" s="114"/>
      <c r="I17" s="114"/>
      <c r="J17" s="115"/>
      <c r="K17" s="113"/>
      <c r="L17" s="114"/>
      <c r="M17" s="114"/>
      <c r="N17" s="114"/>
      <c r="O17" s="114"/>
      <c r="P17" s="115"/>
      <c r="Q17" s="113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5"/>
    </row>
    <row r="18" spans="2:28" hidden="1" outlineLevel="1" x14ac:dyDescent="0.2">
      <c r="B18" s="27"/>
      <c r="C18" s="28" t="s">
        <v>21</v>
      </c>
      <c r="D18" s="30"/>
      <c r="E18" s="116"/>
      <c r="F18" s="117"/>
      <c r="G18" s="117"/>
      <c r="H18" s="117"/>
      <c r="I18" s="117"/>
      <c r="J18" s="118"/>
      <c r="K18" s="116"/>
      <c r="L18" s="117"/>
      <c r="M18" s="117"/>
      <c r="N18" s="117"/>
      <c r="O18" s="117"/>
      <c r="P18" s="118"/>
      <c r="Q18" s="116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8"/>
    </row>
    <row r="19" spans="2:28" collapsed="1" x14ac:dyDescent="0.2">
      <c r="B19" s="31" t="s">
        <v>15</v>
      </c>
      <c r="C19" s="24"/>
      <c r="D19" s="150"/>
      <c r="E19" s="32">
        <f t="shared" ref="E19:AB19" si="0">SUM(E8:E18)</f>
        <v>11200000</v>
      </c>
      <c r="F19" s="33">
        <f t="shared" si="0"/>
        <v>12000000</v>
      </c>
      <c r="G19" s="33">
        <f t="shared" si="0"/>
        <v>7600000</v>
      </c>
      <c r="H19" s="33">
        <f t="shared" si="0"/>
        <v>9200000</v>
      </c>
      <c r="I19" s="33">
        <f t="shared" si="0"/>
        <v>7200000</v>
      </c>
      <c r="J19" s="34">
        <f t="shared" si="0"/>
        <v>10400000</v>
      </c>
      <c r="K19" s="32">
        <f t="shared" si="0"/>
        <v>10680794.701986756</v>
      </c>
      <c r="L19" s="33">
        <f t="shared" si="0"/>
        <v>10680794.701986756</v>
      </c>
      <c r="M19" s="33">
        <f t="shared" si="0"/>
        <v>9917880.7947019879</v>
      </c>
      <c r="N19" s="33">
        <f t="shared" si="0"/>
        <v>7629139.072847683</v>
      </c>
      <c r="O19" s="33">
        <f t="shared" si="0"/>
        <v>7247682.1192052988</v>
      </c>
      <c r="P19" s="34">
        <f t="shared" si="0"/>
        <v>10680794.701986756</v>
      </c>
      <c r="Q19" s="32">
        <f t="shared" si="0"/>
        <v>0</v>
      </c>
      <c r="R19" s="33">
        <f t="shared" si="0"/>
        <v>0</v>
      </c>
      <c r="S19" s="33">
        <f t="shared" si="0"/>
        <v>0</v>
      </c>
      <c r="T19" s="33">
        <f t="shared" si="0"/>
        <v>0</v>
      </c>
      <c r="U19" s="33">
        <f t="shared" si="0"/>
        <v>0</v>
      </c>
      <c r="V19" s="33">
        <f t="shared" si="0"/>
        <v>0</v>
      </c>
      <c r="W19" s="33">
        <f t="shared" si="0"/>
        <v>0</v>
      </c>
      <c r="X19" s="33">
        <f t="shared" si="0"/>
        <v>0</v>
      </c>
      <c r="Y19" s="33">
        <f t="shared" si="0"/>
        <v>0</v>
      </c>
      <c r="Z19" s="33">
        <f t="shared" si="0"/>
        <v>0</v>
      </c>
      <c r="AA19" s="33">
        <f t="shared" si="0"/>
        <v>0</v>
      </c>
      <c r="AB19" s="34">
        <f t="shared" si="0"/>
        <v>0</v>
      </c>
    </row>
    <row r="20" spans="2:28" x14ac:dyDescent="0.2">
      <c r="B20" s="35" t="s">
        <v>16</v>
      </c>
      <c r="C20" s="36"/>
      <c r="D20" s="151"/>
      <c r="E20" s="37">
        <f t="shared" ref="E20:AB20" si="1">+E7-E19</f>
        <v>16800000</v>
      </c>
      <c r="F20" s="38">
        <f t="shared" si="1"/>
        <v>18000000</v>
      </c>
      <c r="G20" s="38">
        <f t="shared" si="1"/>
        <v>11400000</v>
      </c>
      <c r="H20" s="38">
        <f t="shared" si="1"/>
        <v>13800000</v>
      </c>
      <c r="I20" s="38">
        <f t="shared" si="1"/>
        <v>10800000</v>
      </c>
      <c r="J20" s="39">
        <f t="shared" si="1"/>
        <v>15600000</v>
      </c>
      <c r="K20" s="37">
        <f t="shared" si="1"/>
        <v>16021192.052980136</v>
      </c>
      <c r="L20" s="38">
        <f t="shared" si="1"/>
        <v>16021192.052980136</v>
      </c>
      <c r="M20" s="38">
        <f t="shared" si="1"/>
        <v>14876821.192052981</v>
      </c>
      <c r="N20" s="38">
        <f t="shared" si="1"/>
        <v>11443708.609271526</v>
      </c>
      <c r="O20" s="38">
        <f t="shared" si="1"/>
        <v>10871523.178807948</v>
      </c>
      <c r="P20" s="39">
        <f t="shared" si="1"/>
        <v>16021192.052980136</v>
      </c>
      <c r="Q20" s="37">
        <f t="shared" si="1"/>
        <v>0</v>
      </c>
      <c r="R20" s="38">
        <f t="shared" si="1"/>
        <v>0</v>
      </c>
      <c r="S20" s="38">
        <f t="shared" si="1"/>
        <v>0</v>
      </c>
      <c r="T20" s="38">
        <f t="shared" si="1"/>
        <v>0</v>
      </c>
      <c r="U20" s="38">
        <f t="shared" si="1"/>
        <v>0</v>
      </c>
      <c r="V20" s="38">
        <f t="shared" si="1"/>
        <v>0</v>
      </c>
      <c r="W20" s="38">
        <f t="shared" si="1"/>
        <v>0</v>
      </c>
      <c r="X20" s="38">
        <f t="shared" si="1"/>
        <v>0</v>
      </c>
      <c r="Y20" s="38">
        <f t="shared" si="1"/>
        <v>0</v>
      </c>
      <c r="Z20" s="38">
        <f t="shared" si="1"/>
        <v>0</v>
      </c>
      <c r="AA20" s="38">
        <f t="shared" si="1"/>
        <v>0</v>
      </c>
      <c r="AB20" s="39">
        <f t="shared" si="1"/>
        <v>0</v>
      </c>
    </row>
    <row r="21" spans="2:28" x14ac:dyDescent="0.2">
      <c r="B21" s="35" t="s">
        <v>17</v>
      </c>
      <c r="C21" s="36"/>
      <c r="D21" s="151"/>
      <c r="E21" s="40">
        <f t="shared" ref="E21:AB21" si="2">+E20/E7</f>
        <v>0.6</v>
      </c>
      <c r="F21" s="41">
        <f t="shared" si="2"/>
        <v>0.6</v>
      </c>
      <c r="G21" s="41">
        <f t="shared" si="2"/>
        <v>0.6</v>
      </c>
      <c r="H21" s="41">
        <f t="shared" si="2"/>
        <v>0.6</v>
      </c>
      <c r="I21" s="41">
        <f t="shared" si="2"/>
        <v>0.6</v>
      </c>
      <c r="J21" s="42">
        <f t="shared" si="2"/>
        <v>0.6</v>
      </c>
      <c r="K21" s="40">
        <f t="shared" si="2"/>
        <v>0.6</v>
      </c>
      <c r="L21" s="41">
        <f t="shared" si="2"/>
        <v>0.6</v>
      </c>
      <c r="M21" s="41">
        <f t="shared" si="2"/>
        <v>0.6</v>
      </c>
      <c r="N21" s="41">
        <f t="shared" si="2"/>
        <v>0.60000000000000009</v>
      </c>
      <c r="O21" s="41">
        <f t="shared" si="2"/>
        <v>0.6</v>
      </c>
      <c r="P21" s="42">
        <f t="shared" si="2"/>
        <v>0.6</v>
      </c>
      <c r="Q21" s="40" t="e">
        <f t="shared" si="2"/>
        <v>#DIV/0!</v>
      </c>
      <c r="R21" s="41" t="e">
        <f t="shared" si="2"/>
        <v>#DIV/0!</v>
      </c>
      <c r="S21" s="41" t="e">
        <f t="shared" si="2"/>
        <v>#DIV/0!</v>
      </c>
      <c r="T21" s="41" t="e">
        <f t="shared" si="2"/>
        <v>#DIV/0!</v>
      </c>
      <c r="U21" s="41" t="e">
        <f t="shared" si="2"/>
        <v>#DIV/0!</v>
      </c>
      <c r="V21" s="41" t="e">
        <f t="shared" si="2"/>
        <v>#DIV/0!</v>
      </c>
      <c r="W21" s="41" t="e">
        <f t="shared" si="2"/>
        <v>#DIV/0!</v>
      </c>
      <c r="X21" s="41" t="e">
        <f t="shared" si="2"/>
        <v>#DIV/0!</v>
      </c>
      <c r="Y21" s="41" t="e">
        <f t="shared" si="2"/>
        <v>#DIV/0!</v>
      </c>
      <c r="Z21" s="41" t="e">
        <f t="shared" si="2"/>
        <v>#DIV/0!</v>
      </c>
      <c r="AA21" s="41" t="e">
        <f t="shared" si="2"/>
        <v>#DIV/0!</v>
      </c>
      <c r="AB21" s="42" t="e">
        <f t="shared" si="2"/>
        <v>#DIV/0!</v>
      </c>
    </row>
    <row r="22" spans="2:28" x14ac:dyDescent="0.2">
      <c r="B22" s="25"/>
      <c r="C22" s="126" t="s">
        <v>55</v>
      </c>
      <c r="D22" s="152"/>
      <c r="E22" s="132">
        <v>7000000</v>
      </c>
      <c r="F22" s="133">
        <v>7300000</v>
      </c>
      <c r="G22" s="133">
        <v>7100000</v>
      </c>
      <c r="H22" s="133">
        <v>7400000</v>
      </c>
      <c r="I22" s="133">
        <v>6900000</v>
      </c>
      <c r="J22" s="134">
        <v>7000005</v>
      </c>
      <c r="K22" s="132">
        <v>7116667.5</v>
      </c>
      <c r="L22" s="133">
        <v>7116667.5</v>
      </c>
      <c r="M22" s="133">
        <v>7116667.5</v>
      </c>
      <c r="N22" s="133">
        <v>7116667.5</v>
      </c>
      <c r="O22" s="133">
        <v>7116667.5</v>
      </c>
      <c r="P22" s="134">
        <v>7116667.5</v>
      </c>
      <c r="Q22" s="132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4"/>
    </row>
    <row r="23" spans="2:28" x14ac:dyDescent="0.2">
      <c r="B23" s="27"/>
      <c r="C23" s="127" t="s">
        <v>56</v>
      </c>
      <c r="D23" s="153"/>
      <c r="E23" s="135">
        <v>980000.00000000012</v>
      </c>
      <c r="F23" s="136">
        <v>1022000.0000000001</v>
      </c>
      <c r="G23" s="136">
        <v>994000.00000000012</v>
      </c>
      <c r="H23" s="136">
        <v>1036000.0000000001</v>
      </c>
      <c r="I23" s="136">
        <v>966000.00000000012</v>
      </c>
      <c r="J23" s="137">
        <v>980000.70000000007</v>
      </c>
      <c r="K23" s="135">
        <v>996333.45000000019</v>
      </c>
      <c r="L23" s="136">
        <v>996333.45000000019</v>
      </c>
      <c r="M23" s="136">
        <v>996333.45000000019</v>
      </c>
      <c r="N23" s="136">
        <v>996333.45000000019</v>
      </c>
      <c r="O23" s="136">
        <v>996333.45000000019</v>
      </c>
      <c r="P23" s="137">
        <v>996333.45000000019</v>
      </c>
      <c r="Q23" s="135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7"/>
    </row>
    <row r="24" spans="2:28" x14ac:dyDescent="0.2">
      <c r="B24" s="27"/>
      <c r="C24" s="127" t="s">
        <v>57</v>
      </c>
      <c r="D24" s="153"/>
      <c r="E24" s="135">
        <v>30000</v>
      </c>
      <c r="F24" s="136">
        <v>30000</v>
      </c>
      <c r="G24" s="136">
        <v>30000</v>
      </c>
      <c r="H24" s="136">
        <v>30000</v>
      </c>
      <c r="I24" s="136">
        <v>30000</v>
      </c>
      <c r="J24" s="137">
        <v>30000</v>
      </c>
      <c r="K24" s="135">
        <v>30000</v>
      </c>
      <c r="L24" s="136">
        <v>30000</v>
      </c>
      <c r="M24" s="136">
        <v>30000</v>
      </c>
      <c r="N24" s="136">
        <v>30000</v>
      </c>
      <c r="O24" s="136">
        <v>30000</v>
      </c>
      <c r="P24" s="137">
        <v>30000</v>
      </c>
      <c r="Q24" s="135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7"/>
    </row>
    <row r="25" spans="2:28" x14ac:dyDescent="0.2">
      <c r="B25" s="27"/>
      <c r="C25" s="127" t="s">
        <v>58</v>
      </c>
      <c r="D25" s="153"/>
      <c r="E25" s="135">
        <v>200000</v>
      </c>
      <c r="F25" s="136">
        <v>180000</v>
      </c>
      <c r="G25" s="136">
        <v>200000</v>
      </c>
      <c r="H25" s="136">
        <v>300000</v>
      </c>
      <c r="I25" s="136">
        <v>200000</v>
      </c>
      <c r="J25" s="137">
        <v>300000</v>
      </c>
      <c r="K25" s="135">
        <v>230000</v>
      </c>
      <c r="L25" s="136">
        <v>230000</v>
      </c>
      <c r="M25" s="136">
        <v>230000</v>
      </c>
      <c r="N25" s="136">
        <v>230000</v>
      </c>
      <c r="O25" s="136">
        <v>230000</v>
      </c>
      <c r="P25" s="137">
        <v>230000</v>
      </c>
      <c r="Q25" s="135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7"/>
    </row>
    <row r="26" spans="2:28" x14ac:dyDescent="0.2">
      <c r="B26" s="27"/>
      <c r="C26" s="127" t="s">
        <v>59</v>
      </c>
      <c r="D26" s="153"/>
      <c r="E26" s="135">
        <v>700000</v>
      </c>
      <c r="F26" s="136">
        <v>700000</v>
      </c>
      <c r="G26" s="136">
        <v>700000</v>
      </c>
      <c r="H26" s="136">
        <v>700000</v>
      </c>
      <c r="I26" s="136">
        <v>700000</v>
      </c>
      <c r="J26" s="137">
        <v>700000</v>
      </c>
      <c r="K26" s="135">
        <v>700000</v>
      </c>
      <c r="L26" s="136">
        <v>700000</v>
      </c>
      <c r="M26" s="136">
        <v>700000</v>
      </c>
      <c r="N26" s="136">
        <v>700000</v>
      </c>
      <c r="O26" s="136">
        <v>700000</v>
      </c>
      <c r="P26" s="137">
        <v>700000</v>
      </c>
      <c r="Q26" s="135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7"/>
    </row>
    <row r="27" spans="2:28" x14ac:dyDescent="0.2">
      <c r="B27" s="27"/>
      <c r="C27" s="128" t="s">
        <v>60</v>
      </c>
      <c r="D27" s="154"/>
      <c r="E27" s="129">
        <v>200000</v>
      </c>
      <c r="F27" s="130">
        <v>200000</v>
      </c>
      <c r="G27" s="130">
        <v>200000</v>
      </c>
      <c r="H27" s="130">
        <v>200000</v>
      </c>
      <c r="I27" s="130">
        <v>200000</v>
      </c>
      <c r="J27" s="131">
        <v>200000</v>
      </c>
      <c r="K27" s="129">
        <v>200000</v>
      </c>
      <c r="L27" s="130">
        <v>200000</v>
      </c>
      <c r="M27" s="130">
        <v>200000</v>
      </c>
      <c r="N27" s="130">
        <v>200000</v>
      </c>
      <c r="O27" s="130">
        <v>200000</v>
      </c>
      <c r="P27" s="131">
        <v>200000</v>
      </c>
      <c r="Q27" s="129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1"/>
    </row>
    <row r="28" spans="2:28" x14ac:dyDescent="0.2">
      <c r="B28" s="27"/>
      <c r="C28" s="102" t="s">
        <v>61</v>
      </c>
      <c r="D28" s="155"/>
      <c r="E28" s="119">
        <v>20000</v>
      </c>
      <c r="F28" s="120"/>
      <c r="G28" s="120">
        <v>20000</v>
      </c>
      <c r="H28" s="120"/>
      <c r="I28" s="120">
        <v>20000</v>
      </c>
      <c r="J28" s="121">
        <v>20000</v>
      </c>
      <c r="K28" s="119">
        <v>20000</v>
      </c>
      <c r="L28" s="120">
        <v>20000</v>
      </c>
      <c r="M28" s="120">
        <v>20000</v>
      </c>
      <c r="N28" s="120">
        <v>20000</v>
      </c>
      <c r="O28" s="120">
        <v>20000</v>
      </c>
      <c r="P28" s="121">
        <v>20000</v>
      </c>
      <c r="Q28" s="119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1"/>
    </row>
    <row r="29" spans="2:28" x14ac:dyDescent="0.2">
      <c r="B29" s="27"/>
      <c r="C29" s="102" t="s">
        <v>62</v>
      </c>
      <c r="D29" s="155"/>
      <c r="E29" s="119">
        <v>300000</v>
      </c>
      <c r="F29" s="120">
        <v>300000</v>
      </c>
      <c r="G29" s="120">
        <v>300000</v>
      </c>
      <c r="H29" s="120">
        <v>300000</v>
      </c>
      <c r="I29" s="120">
        <v>300000</v>
      </c>
      <c r="J29" s="121">
        <v>300000</v>
      </c>
      <c r="K29" s="119">
        <v>300000</v>
      </c>
      <c r="L29" s="120">
        <v>300000</v>
      </c>
      <c r="M29" s="120">
        <v>300000</v>
      </c>
      <c r="N29" s="120">
        <v>300000</v>
      </c>
      <c r="O29" s="120">
        <v>300000</v>
      </c>
      <c r="P29" s="121">
        <v>300000</v>
      </c>
      <c r="Q29" s="119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1"/>
    </row>
    <row r="30" spans="2:28" x14ac:dyDescent="0.2">
      <c r="B30" s="27"/>
      <c r="C30" s="102" t="s">
        <v>63</v>
      </c>
      <c r="D30" s="155"/>
      <c r="E30" s="119">
        <v>500000</v>
      </c>
      <c r="F30" s="120">
        <v>200000</v>
      </c>
      <c r="G30" s="120">
        <v>200000</v>
      </c>
      <c r="H30" s="120">
        <v>300000</v>
      </c>
      <c r="I30" s="120">
        <v>200000</v>
      </c>
      <c r="J30" s="121">
        <v>100000</v>
      </c>
      <c r="K30" s="119">
        <v>250000</v>
      </c>
      <c r="L30" s="120">
        <v>250000</v>
      </c>
      <c r="M30" s="120">
        <v>250000</v>
      </c>
      <c r="N30" s="120">
        <v>250000</v>
      </c>
      <c r="O30" s="120">
        <v>250000</v>
      </c>
      <c r="P30" s="121">
        <v>250000</v>
      </c>
      <c r="Q30" s="119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1"/>
    </row>
    <row r="31" spans="2:28" x14ac:dyDescent="0.2">
      <c r="B31" s="27"/>
      <c r="C31" s="102" t="s">
        <v>64</v>
      </c>
      <c r="D31" s="155"/>
      <c r="E31" s="119">
        <v>1000000</v>
      </c>
      <c r="F31" s="120">
        <v>1000000</v>
      </c>
      <c r="G31" s="120">
        <v>1000000</v>
      </c>
      <c r="H31" s="120">
        <v>1000000</v>
      </c>
      <c r="I31" s="120">
        <v>1000000</v>
      </c>
      <c r="J31" s="121">
        <v>1000000</v>
      </c>
      <c r="K31" s="119">
        <v>1000000</v>
      </c>
      <c r="L31" s="120">
        <v>1000000</v>
      </c>
      <c r="M31" s="120">
        <v>1000000</v>
      </c>
      <c r="N31" s="120">
        <v>1000000</v>
      </c>
      <c r="O31" s="120">
        <v>1000000</v>
      </c>
      <c r="P31" s="121">
        <v>1000000</v>
      </c>
      <c r="Q31" s="119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1"/>
    </row>
    <row r="32" spans="2:28" x14ac:dyDescent="0.2">
      <c r="B32" s="27"/>
      <c r="C32" s="102" t="s">
        <v>65</v>
      </c>
      <c r="D32" s="155"/>
      <c r="E32" s="119">
        <v>150000</v>
      </c>
      <c r="F32" s="120">
        <v>200000</v>
      </c>
      <c r="G32" s="120">
        <v>100000</v>
      </c>
      <c r="H32" s="120">
        <v>120000</v>
      </c>
      <c r="I32" s="120">
        <v>150000</v>
      </c>
      <c r="J32" s="121">
        <v>300000</v>
      </c>
      <c r="K32" s="119">
        <v>170000</v>
      </c>
      <c r="L32" s="120">
        <v>170000</v>
      </c>
      <c r="M32" s="120">
        <v>170000</v>
      </c>
      <c r="N32" s="120">
        <v>170000</v>
      </c>
      <c r="O32" s="120">
        <v>170000</v>
      </c>
      <c r="P32" s="121">
        <v>170000</v>
      </c>
      <c r="Q32" s="119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1"/>
    </row>
    <row r="33" spans="2:28" x14ac:dyDescent="0.2">
      <c r="B33" s="27"/>
      <c r="C33" s="102" t="s">
        <v>66</v>
      </c>
      <c r="D33" s="155"/>
      <c r="E33" s="119">
        <v>180000</v>
      </c>
      <c r="F33" s="120">
        <v>180000</v>
      </c>
      <c r="G33" s="120">
        <v>180000</v>
      </c>
      <c r="H33" s="120">
        <v>180000</v>
      </c>
      <c r="I33" s="120">
        <v>180000</v>
      </c>
      <c r="J33" s="121">
        <v>180000</v>
      </c>
      <c r="K33" s="119">
        <v>180000</v>
      </c>
      <c r="L33" s="120">
        <v>180000</v>
      </c>
      <c r="M33" s="120">
        <v>180000</v>
      </c>
      <c r="N33" s="120">
        <v>180000</v>
      </c>
      <c r="O33" s="120">
        <v>180000</v>
      </c>
      <c r="P33" s="121">
        <v>180000</v>
      </c>
      <c r="Q33" s="119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1"/>
    </row>
    <row r="34" spans="2:28" x14ac:dyDescent="0.2">
      <c r="B34" s="27"/>
      <c r="C34" s="102" t="s">
        <v>67</v>
      </c>
      <c r="D34" s="155"/>
      <c r="E34" s="119">
        <v>200000</v>
      </c>
      <c r="F34" s="120">
        <v>200000</v>
      </c>
      <c r="G34" s="120">
        <v>200000</v>
      </c>
      <c r="H34" s="120">
        <v>200000</v>
      </c>
      <c r="I34" s="120">
        <v>200000</v>
      </c>
      <c r="J34" s="121">
        <v>200000</v>
      </c>
      <c r="K34" s="119">
        <v>200000</v>
      </c>
      <c r="L34" s="120">
        <v>200000</v>
      </c>
      <c r="M34" s="120">
        <v>200000</v>
      </c>
      <c r="N34" s="120">
        <v>200000</v>
      </c>
      <c r="O34" s="120">
        <v>200000</v>
      </c>
      <c r="P34" s="121">
        <v>200000</v>
      </c>
      <c r="Q34" s="119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1"/>
    </row>
    <row r="35" spans="2:28" x14ac:dyDescent="0.2">
      <c r="B35" s="27"/>
      <c r="C35" s="102" t="s">
        <v>68</v>
      </c>
      <c r="D35" s="155"/>
      <c r="E35" s="119">
        <v>100000</v>
      </c>
      <c r="F35" s="120">
        <v>130000</v>
      </c>
      <c r="G35" s="120">
        <v>100000</v>
      </c>
      <c r="H35" s="120">
        <v>150000</v>
      </c>
      <c r="I35" s="120">
        <v>100000</v>
      </c>
      <c r="J35" s="121">
        <v>110000</v>
      </c>
      <c r="K35" s="119">
        <v>115000</v>
      </c>
      <c r="L35" s="120">
        <v>115000</v>
      </c>
      <c r="M35" s="120">
        <v>115000</v>
      </c>
      <c r="N35" s="120">
        <v>115000</v>
      </c>
      <c r="O35" s="120">
        <v>115000</v>
      </c>
      <c r="P35" s="121">
        <v>115000</v>
      </c>
      <c r="Q35" s="119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1"/>
    </row>
    <row r="36" spans="2:28" x14ac:dyDescent="0.2">
      <c r="B36" s="27"/>
      <c r="C36" s="102" t="s">
        <v>69</v>
      </c>
      <c r="D36" s="155"/>
      <c r="E36" s="119">
        <v>30000</v>
      </c>
      <c r="F36" s="120">
        <v>20000</v>
      </c>
      <c r="G36" s="120">
        <v>30000</v>
      </c>
      <c r="H36" s="120">
        <v>20000</v>
      </c>
      <c r="I36" s="120">
        <v>50000</v>
      </c>
      <c r="J36" s="121">
        <v>20000</v>
      </c>
      <c r="K36" s="119">
        <v>28333.333333333332</v>
      </c>
      <c r="L36" s="120">
        <v>28333.333333333332</v>
      </c>
      <c r="M36" s="120">
        <v>28333.333333333332</v>
      </c>
      <c r="N36" s="120">
        <v>28333.333333333332</v>
      </c>
      <c r="O36" s="120">
        <v>28333.333333333332</v>
      </c>
      <c r="P36" s="121">
        <v>28333.333333333332</v>
      </c>
      <c r="Q36" s="119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1"/>
    </row>
    <row r="37" spans="2:28" hidden="1" outlineLevel="1" x14ac:dyDescent="0.2">
      <c r="B37" s="27"/>
      <c r="C37" s="102"/>
      <c r="D37" s="155"/>
      <c r="E37" s="119"/>
      <c r="F37" s="120"/>
      <c r="G37" s="120"/>
      <c r="H37" s="120"/>
      <c r="I37" s="120"/>
      <c r="J37" s="121"/>
      <c r="K37" s="119"/>
      <c r="L37" s="120"/>
      <c r="M37" s="120"/>
      <c r="N37" s="120"/>
      <c r="O37" s="120"/>
      <c r="P37" s="121"/>
      <c r="Q37" s="119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1"/>
    </row>
    <row r="38" spans="2:28" hidden="1" outlineLevel="1" x14ac:dyDescent="0.2">
      <c r="B38" s="27"/>
      <c r="C38" s="28"/>
      <c r="D38" s="147"/>
      <c r="E38" s="104"/>
      <c r="F38" s="105"/>
      <c r="G38" s="105"/>
      <c r="H38" s="105"/>
      <c r="I38" s="105"/>
      <c r="J38" s="106"/>
      <c r="K38" s="104"/>
      <c r="L38" s="105"/>
      <c r="M38" s="105"/>
      <c r="N38" s="105"/>
      <c r="O38" s="105"/>
      <c r="P38" s="106"/>
      <c r="Q38" s="104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6"/>
    </row>
    <row r="39" spans="2:28" hidden="1" outlineLevel="1" x14ac:dyDescent="0.2">
      <c r="B39" s="27"/>
      <c r="C39" s="28"/>
      <c r="D39" s="147"/>
      <c r="E39" s="104"/>
      <c r="F39" s="105"/>
      <c r="G39" s="105"/>
      <c r="H39" s="105"/>
      <c r="I39" s="105"/>
      <c r="J39" s="106"/>
      <c r="K39" s="104"/>
      <c r="L39" s="105"/>
      <c r="M39" s="105"/>
      <c r="N39" s="105"/>
      <c r="O39" s="105"/>
      <c r="P39" s="106"/>
      <c r="Q39" s="104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6"/>
    </row>
    <row r="40" spans="2:28" hidden="1" outlineLevel="1" x14ac:dyDescent="0.2">
      <c r="B40" s="27"/>
      <c r="C40" s="28"/>
      <c r="D40" s="147"/>
      <c r="E40" s="104"/>
      <c r="F40" s="105"/>
      <c r="G40" s="105"/>
      <c r="H40" s="105"/>
      <c r="I40" s="105"/>
      <c r="J40" s="106"/>
      <c r="K40" s="104"/>
      <c r="L40" s="105"/>
      <c r="M40" s="105"/>
      <c r="N40" s="105"/>
      <c r="O40" s="105"/>
      <c r="P40" s="106"/>
      <c r="Q40" s="104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6"/>
    </row>
    <row r="41" spans="2:28" hidden="1" outlineLevel="1" x14ac:dyDescent="0.2">
      <c r="B41" s="27"/>
      <c r="C41" s="29"/>
      <c r="D41" s="149"/>
      <c r="E41" s="104"/>
      <c r="F41" s="105"/>
      <c r="G41" s="105"/>
      <c r="H41" s="105"/>
      <c r="I41" s="105"/>
      <c r="J41" s="106"/>
      <c r="K41" s="104"/>
      <c r="L41" s="105"/>
      <c r="M41" s="105"/>
      <c r="N41" s="105"/>
      <c r="O41" s="105"/>
      <c r="P41" s="106"/>
      <c r="Q41" s="104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6"/>
    </row>
    <row r="42" spans="2:28" hidden="1" outlineLevel="1" x14ac:dyDescent="0.2">
      <c r="B42" s="27"/>
      <c r="C42" s="30"/>
      <c r="D42" s="156"/>
      <c r="E42" s="116"/>
      <c r="F42" s="117"/>
      <c r="G42" s="117"/>
      <c r="H42" s="117"/>
      <c r="I42" s="117"/>
      <c r="J42" s="118"/>
      <c r="K42" s="116"/>
      <c r="L42" s="117"/>
      <c r="M42" s="117"/>
      <c r="N42" s="117"/>
      <c r="O42" s="117"/>
      <c r="P42" s="118"/>
      <c r="Q42" s="116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8"/>
    </row>
    <row r="43" spans="2:28" collapsed="1" x14ac:dyDescent="0.2">
      <c r="B43" s="31" t="s">
        <v>8</v>
      </c>
      <c r="C43" s="24"/>
      <c r="D43" s="150"/>
      <c r="E43" s="32">
        <f t="shared" ref="E43:AB43" si="3">SUM(E22:E42)</f>
        <v>11590000</v>
      </c>
      <c r="F43" s="33">
        <f t="shared" si="3"/>
        <v>11662000</v>
      </c>
      <c r="G43" s="33">
        <f t="shared" si="3"/>
        <v>11354000</v>
      </c>
      <c r="H43" s="33">
        <f t="shared" si="3"/>
        <v>11936000</v>
      </c>
      <c r="I43" s="33">
        <f t="shared" si="3"/>
        <v>11196000</v>
      </c>
      <c r="J43" s="34">
        <f t="shared" si="3"/>
        <v>11440005.699999999</v>
      </c>
      <c r="K43" s="32">
        <f t="shared" si="3"/>
        <v>11536334.283333333</v>
      </c>
      <c r="L43" s="33">
        <f t="shared" si="3"/>
        <v>11536334.283333333</v>
      </c>
      <c r="M43" s="33">
        <f t="shared" si="3"/>
        <v>11536334.283333333</v>
      </c>
      <c r="N43" s="33">
        <f t="shared" si="3"/>
        <v>11536334.283333333</v>
      </c>
      <c r="O43" s="33">
        <f t="shared" si="3"/>
        <v>11536334.283333333</v>
      </c>
      <c r="P43" s="34">
        <f t="shared" si="3"/>
        <v>11536334.283333333</v>
      </c>
      <c r="Q43" s="32">
        <f t="shared" si="3"/>
        <v>0</v>
      </c>
      <c r="R43" s="33">
        <f t="shared" si="3"/>
        <v>0</v>
      </c>
      <c r="S43" s="33">
        <f t="shared" si="3"/>
        <v>0</v>
      </c>
      <c r="T43" s="33">
        <f t="shared" si="3"/>
        <v>0</v>
      </c>
      <c r="U43" s="33">
        <f t="shared" si="3"/>
        <v>0</v>
      </c>
      <c r="V43" s="33">
        <f t="shared" si="3"/>
        <v>0</v>
      </c>
      <c r="W43" s="33">
        <f t="shared" si="3"/>
        <v>0</v>
      </c>
      <c r="X43" s="33">
        <f t="shared" si="3"/>
        <v>0</v>
      </c>
      <c r="Y43" s="33">
        <f t="shared" si="3"/>
        <v>0</v>
      </c>
      <c r="Z43" s="33">
        <f t="shared" si="3"/>
        <v>0</v>
      </c>
      <c r="AA43" s="33">
        <f t="shared" si="3"/>
        <v>0</v>
      </c>
      <c r="AB43" s="34">
        <f t="shared" si="3"/>
        <v>0</v>
      </c>
    </row>
    <row r="44" spans="2:28" x14ac:dyDescent="0.2">
      <c r="B44" s="35" t="s">
        <v>18</v>
      </c>
      <c r="C44" s="36"/>
      <c r="D44" s="151"/>
      <c r="E44" s="37">
        <f t="shared" ref="E44:AB44" si="4">+E20-E43</f>
        <v>5210000</v>
      </c>
      <c r="F44" s="38">
        <f t="shared" si="4"/>
        <v>6338000</v>
      </c>
      <c r="G44" s="38">
        <f t="shared" si="4"/>
        <v>46000</v>
      </c>
      <c r="H44" s="38">
        <f t="shared" si="4"/>
        <v>1864000</v>
      </c>
      <c r="I44" s="38">
        <f t="shared" si="4"/>
        <v>-396000</v>
      </c>
      <c r="J44" s="39">
        <f t="shared" si="4"/>
        <v>4159994.3000000007</v>
      </c>
      <c r="K44" s="37">
        <f t="shared" si="4"/>
        <v>4484857.7696468029</v>
      </c>
      <c r="L44" s="38">
        <f t="shared" si="4"/>
        <v>4484857.7696468029</v>
      </c>
      <c r="M44" s="38">
        <f t="shared" si="4"/>
        <v>3340486.9087196477</v>
      </c>
      <c r="N44" s="38">
        <f t="shared" si="4"/>
        <v>-92625.674061806872</v>
      </c>
      <c r="O44" s="38">
        <f t="shared" si="4"/>
        <v>-664811.10452538542</v>
      </c>
      <c r="P44" s="39">
        <f t="shared" si="4"/>
        <v>4484857.7696468029</v>
      </c>
      <c r="Q44" s="37">
        <f t="shared" si="4"/>
        <v>0</v>
      </c>
      <c r="R44" s="38">
        <f t="shared" si="4"/>
        <v>0</v>
      </c>
      <c r="S44" s="38">
        <f t="shared" si="4"/>
        <v>0</v>
      </c>
      <c r="T44" s="38">
        <f t="shared" si="4"/>
        <v>0</v>
      </c>
      <c r="U44" s="38">
        <f t="shared" si="4"/>
        <v>0</v>
      </c>
      <c r="V44" s="38">
        <f t="shared" si="4"/>
        <v>0</v>
      </c>
      <c r="W44" s="38">
        <f t="shared" si="4"/>
        <v>0</v>
      </c>
      <c r="X44" s="38">
        <f t="shared" si="4"/>
        <v>0</v>
      </c>
      <c r="Y44" s="38">
        <f t="shared" si="4"/>
        <v>0</v>
      </c>
      <c r="Z44" s="38">
        <f t="shared" si="4"/>
        <v>0</v>
      </c>
      <c r="AA44" s="38">
        <f t="shared" si="4"/>
        <v>0</v>
      </c>
      <c r="AB44" s="39">
        <f t="shared" si="4"/>
        <v>0</v>
      </c>
    </row>
    <row r="45" spans="2:28" x14ac:dyDescent="0.2">
      <c r="B45" s="35" t="s">
        <v>19</v>
      </c>
      <c r="C45" s="36"/>
      <c r="D45" s="151"/>
      <c r="E45" s="40">
        <f t="shared" ref="E45:AB45" si="5">+E44/E7</f>
        <v>0.18607142857142858</v>
      </c>
      <c r="F45" s="41">
        <f t="shared" si="5"/>
        <v>0.21126666666666666</v>
      </c>
      <c r="G45" s="41">
        <f t="shared" si="5"/>
        <v>2.4210526315789475E-3</v>
      </c>
      <c r="H45" s="41">
        <f t="shared" si="5"/>
        <v>8.1043478260869564E-2</v>
      </c>
      <c r="I45" s="41">
        <f t="shared" si="5"/>
        <v>-2.1999999999999999E-2</v>
      </c>
      <c r="J45" s="42">
        <f t="shared" si="5"/>
        <v>0.1599997807692308</v>
      </c>
      <c r="K45" s="40">
        <f t="shared" si="5"/>
        <v>0.16795970317873687</v>
      </c>
      <c r="L45" s="41">
        <f t="shared" si="5"/>
        <v>0.16795970317873687</v>
      </c>
      <c r="M45" s="41">
        <f t="shared" si="5"/>
        <v>0.13472583419248579</v>
      </c>
      <c r="N45" s="41">
        <f t="shared" si="5"/>
        <v>-4.8564155497683456E-3</v>
      </c>
      <c r="O45" s="41">
        <f t="shared" si="5"/>
        <v>-3.6690963736598387E-2</v>
      </c>
      <c r="P45" s="42">
        <f t="shared" si="5"/>
        <v>0.16795970317873687</v>
      </c>
      <c r="Q45" s="40" t="e">
        <f t="shared" si="5"/>
        <v>#DIV/0!</v>
      </c>
      <c r="R45" s="41" t="e">
        <f t="shared" si="5"/>
        <v>#DIV/0!</v>
      </c>
      <c r="S45" s="41" t="e">
        <f t="shared" si="5"/>
        <v>#DIV/0!</v>
      </c>
      <c r="T45" s="41" t="e">
        <f t="shared" si="5"/>
        <v>#DIV/0!</v>
      </c>
      <c r="U45" s="41" t="e">
        <f t="shared" si="5"/>
        <v>#DIV/0!</v>
      </c>
      <c r="V45" s="41" t="e">
        <f t="shared" si="5"/>
        <v>#DIV/0!</v>
      </c>
      <c r="W45" s="41" t="e">
        <f t="shared" si="5"/>
        <v>#DIV/0!</v>
      </c>
      <c r="X45" s="41" t="e">
        <f t="shared" si="5"/>
        <v>#DIV/0!</v>
      </c>
      <c r="Y45" s="41" t="e">
        <f t="shared" si="5"/>
        <v>#DIV/0!</v>
      </c>
      <c r="Z45" s="41" t="e">
        <f t="shared" si="5"/>
        <v>#DIV/0!</v>
      </c>
      <c r="AA45" s="41" t="e">
        <f t="shared" si="5"/>
        <v>#DIV/0!</v>
      </c>
      <c r="AB45" s="42" t="e">
        <f t="shared" si="5"/>
        <v>#DIV/0!</v>
      </c>
    </row>
    <row r="46" spans="2:28" x14ac:dyDescent="0.2">
      <c r="B46" s="27"/>
      <c r="C46" s="43" t="s">
        <v>20</v>
      </c>
      <c r="D46" s="27"/>
      <c r="E46" s="113"/>
      <c r="F46" s="114"/>
      <c r="G46" s="114"/>
      <c r="H46" s="114"/>
      <c r="I46" s="114"/>
      <c r="J46" s="115"/>
      <c r="K46" s="113"/>
      <c r="L46" s="114"/>
      <c r="M46" s="114"/>
      <c r="N46" s="114"/>
      <c r="O46" s="114"/>
      <c r="P46" s="115"/>
      <c r="Q46" s="113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5"/>
    </row>
    <row r="47" spans="2:28" x14ac:dyDescent="0.2">
      <c r="B47" s="27"/>
      <c r="C47" s="30" t="s">
        <v>21</v>
      </c>
      <c r="D47" s="156"/>
      <c r="E47" s="116"/>
      <c r="F47" s="117"/>
      <c r="G47" s="117"/>
      <c r="H47" s="117"/>
      <c r="I47" s="117"/>
      <c r="J47" s="118"/>
      <c r="K47" s="116"/>
      <c r="L47" s="117"/>
      <c r="M47" s="117"/>
      <c r="N47" s="117"/>
      <c r="O47" s="117"/>
      <c r="P47" s="118"/>
      <c r="Q47" s="116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8"/>
    </row>
    <row r="48" spans="2:28" x14ac:dyDescent="0.2">
      <c r="B48" s="31" t="s">
        <v>22</v>
      </c>
      <c r="C48" s="24"/>
      <c r="D48" s="150"/>
      <c r="E48" s="32">
        <f t="shared" ref="E48:AB48" si="6">SUM(E46:E47)</f>
        <v>0</v>
      </c>
      <c r="F48" s="33">
        <f t="shared" si="6"/>
        <v>0</v>
      </c>
      <c r="G48" s="33">
        <f t="shared" si="6"/>
        <v>0</v>
      </c>
      <c r="H48" s="33">
        <f t="shared" si="6"/>
        <v>0</v>
      </c>
      <c r="I48" s="33">
        <f t="shared" si="6"/>
        <v>0</v>
      </c>
      <c r="J48" s="34">
        <f t="shared" si="6"/>
        <v>0</v>
      </c>
      <c r="K48" s="32">
        <f t="shared" si="6"/>
        <v>0</v>
      </c>
      <c r="L48" s="33">
        <f t="shared" si="6"/>
        <v>0</v>
      </c>
      <c r="M48" s="33">
        <f t="shared" si="6"/>
        <v>0</v>
      </c>
      <c r="N48" s="33">
        <f t="shared" si="6"/>
        <v>0</v>
      </c>
      <c r="O48" s="33">
        <f t="shared" si="6"/>
        <v>0</v>
      </c>
      <c r="P48" s="34">
        <f t="shared" si="6"/>
        <v>0</v>
      </c>
      <c r="Q48" s="32">
        <f t="shared" si="6"/>
        <v>0</v>
      </c>
      <c r="R48" s="33">
        <f t="shared" si="6"/>
        <v>0</v>
      </c>
      <c r="S48" s="33">
        <f t="shared" si="6"/>
        <v>0</v>
      </c>
      <c r="T48" s="33">
        <f t="shared" si="6"/>
        <v>0</v>
      </c>
      <c r="U48" s="33">
        <f t="shared" si="6"/>
        <v>0</v>
      </c>
      <c r="V48" s="33">
        <f t="shared" si="6"/>
        <v>0</v>
      </c>
      <c r="W48" s="33">
        <f t="shared" si="6"/>
        <v>0</v>
      </c>
      <c r="X48" s="33">
        <f t="shared" si="6"/>
        <v>0</v>
      </c>
      <c r="Y48" s="33">
        <f t="shared" si="6"/>
        <v>0</v>
      </c>
      <c r="Z48" s="33">
        <f t="shared" si="6"/>
        <v>0</v>
      </c>
      <c r="AA48" s="33">
        <f t="shared" si="6"/>
        <v>0</v>
      </c>
      <c r="AB48" s="34">
        <f t="shared" si="6"/>
        <v>0</v>
      </c>
    </row>
    <row r="49" spans="2:28" x14ac:dyDescent="0.2">
      <c r="B49" s="27"/>
      <c r="C49" s="179" t="s">
        <v>23</v>
      </c>
      <c r="D49" s="27"/>
      <c r="E49" s="113">
        <v>200000</v>
      </c>
      <c r="F49" s="114">
        <v>200000</v>
      </c>
      <c r="G49" s="114">
        <v>200000</v>
      </c>
      <c r="H49" s="114">
        <v>200000</v>
      </c>
      <c r="I49" s="114">
        <v>200000</v>
      </c>
      <c r="J49" s="115">
        <v>200000</v>
      </c>
      <c r="K49" s="113">
        <v>200000</v>
      </c>
      <c r="L49" s="114">
        <v>200000</v>
      </c>
      <c r="M49" s="114">
        <v>200000</v>
      </c>
      <c r="N49" s="114">
        <v>200000</v>
      </c>
      <c r="O49" s="114">
        <v>200000</v>
      </c>
      <c r="P49" s="115">
        <v>200000</v>
      </c>
      <c r="Q49" s="113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5"/>
    </row>
    <row r="50" spans="2:28" x14ac:dyDescent="0.2">
      <c r="B50" s="27"/>
      <c r="C50" s="30" t="s">
        <v>21</v>
      </c>
      <c r="D50" s="156"/>
      <c r="E50" s="116"/>
      <c r="F50" s="117"/>
      <c r="G50" s="117"/>
      <c r="H50" s="117"/>
      <c r="I50" s="117"/>
      <c r="J50" s="118"/>
      <c r="K50" s="116"/>
      <c r="L50" s="117"/>
      <c r="M50" s="117"/>
      <c r="N50" s="117"/>
      <c r="O50" s="117"/>
      <c r="P50" s="118"/>
      <c r="Q50" s="116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8"/>
    </row>
    <row r="51" spans="2:28" x14ac:dyDescent="0.2">
      <c r="B51" s="31" t="s">
        <v>24</v>
      </c>
      <c r="C51" s="24"/>
      <c r="D51" s="150"/>
      <c r="E51" s="32">
        <f t="shared" ref="E51:AB51" si="7">SUM(E49:E50)</f>
        <v>200000</v>
      </c>
      <c r="F51" s="33">
        <f t="shared" si="7"/>
        <v>200000</v>
      </c>
      <c r="G51" s="33">
        <f t="shared" si="7"/>
        <v>200000</v>
      </c>
      <c r="H51" s="33">
        <f t="shared" si="7"/>
        <v>200000</v>
      </c>
      <c r="I51" s="33">
        <f t="shared" si="7"/>
        <v>200000</v>
      </c>
      <c r="J51" s="34">
        <f t="shared" si="7"/>
        <v>200000</v>
      </c>
      <c r="K51" s="32">
        <f t="shared" si="7"/>
        <v>200000</v>
      </c>
      <c r="L51" s="33">
        <f t="shared" si="7"/>
        <v>200000</v>
      </c>
      <c r="M51" s="33">
        <f t="shared" si="7"/>
        <v>200000</v>
      </c>
      <c r="N51" s="33">
        <f t="shared" si="7"/>
        <v>200000</v>
      </c>
      <c r="O51" s="33">
        <f t="shared" si="7"/>
        <v>200000</v>
      </c>
      <c r="P51" s="34">
        <f t="shared" si="7"/>
        <v>200000</v>
      </c>
      <c r="Q51" s="32">
        <f t="shared" si="7"/>
        <v>0</v>
      </c>
      <c r="R51" s="33">
        <f t="shared" si="7"/>
        <v>0</v>
      </c>
      <c r="S51" s="33">
        <f t="shared" si="7"/>
        <v>0</v>
      </c>
      <c r="T51" s="33">
        <f t="shared" si="7"/>
        <v>0</v>
      </c>
      <c r="U51" s="33">
        <f t="shared" si="7"/>
        <v>0</v>
      </c>
      <c r="V51" s="33">
        <f t="shared" si="7"/>
        <v>0</v>
      </c>
      <c r="W51" s="33">
        <f t="shared" si="7"/>
        <v>0</v>
      </c>
      <c r="X51" s="33">
        <f t="shared" si="7"/>
        <v>0</v>
      </c>
      <c r="Y51" s="33">
        <f t="shared" si="7"/>
        <v>0</v>
      </c>
      <c r="Z51" s="33">
        <f t="shared" si="7"/>
        <v>0</v>
      </c>
      <c r="AA51" s="33">
        <f t="shared" si="7"/>
        <v>0</v>
      </c>
      <c r="AB51" s="34">
        <f t="shared" si="7"/>
        <v>0</v>
      </c>
    </row>
    <row r="52" spans="2:28" x14ac:dyDescent="0.2">
      <c r="B52" s="35" t="s">
        <v>25</v>
      </c>
      <c r="C52" s="36"/>
      <c r="D52" s="151"/>
      <c r="E52" s="37">
        <f t="shared" ref="E52:AB52" si="8">+E44+E48-E51</f>
        <v>5010000</v>
      </c>
      <c r="F52" s="38">
        <f t="shared" si="8"/>
        <v>6138000</v>
      </c>
      <c r="G52" s="38">
        <f t="shared" si="8"/>
        <v>-154000</v>
      </c>
      <c r="H52" s="38">
        <f t="shared" si="8"/>
        <v>1664000</v>
      </c>
      <c r="I52" s="38">
        <f t="shared" si="8"/>
        <v>-596000</v>
      </c>
      <c r="J52" s="39">
        <f t="shared" si="8"/>
        <v>3959994.3000000007</v>
      </c>
      <c r="K52" s="37">
        <f t="shared" si="8"/>
        <v>4284857.7696468029</v>
      </c>
      <c r="L52" s="38">
        <f t="shared" si="8"/>
        <v>4284857.7696468029</v>
      </c>
      <c r="M52" s="38">
        <f t="shared" si="8"/>
        <v>3140486.9087196477</v>
      </c>
      <c r="N52" s="38">
        <f t="shared" si="8"/>
        <v>-292625.67406180687</v>
      </c>
      <c r="O52" s="38">
        <f t="shared" si="8"/>
        <v>-864811.10452538542</v>
      </c>
      <c r="P52" s="39">
        <f t="shared" si="8"/>
        <v>4284857.7696468029</v>
      </c>
      <c r="Q52" s="37">
        <f t="shared" si="8"/>
        <v>0</v>
      </c>
      <c r="R52" s="38">
        <f t="shared" si="8"/>
        <v>0</v>
      </c>
      <c r="S52" s="38">
        <f t="shared" si="8"/>
        <v>0</v>
      </c>
      <c r="T52" s="38">
        <f t="shared" si="8"/>
        <v>0</v>
      </c>
      <c r="U52" s="38">
        <f t="shared" si="8"/>
        <v>0</v>
      </c>
      <c r="V52" s="38">
        <f t="shared" si="8"/>
        <v>0</v>
      </c>
      <c r="W52" s="38">
        <f t="shared" si="8"/>
        <v>0</v>
      </c>
      <c r="X52" s="38">
        <f t="shared" si="8"/>
        <v>0</v>
      </c>
      <c r="Y52" s="38">
        <f t="shared" si="8"/>
        <v>0</v>
      </c>
      <c r="Z52" s="38">
        <f t="shared" si="8"/>
        <v>0</v>
      </c>
      <c r="AA52" s="38">
        <f t="shared" si="8"/>
        <v>0</v>
      </c>
      <c r="AB52" s="39">
        <f t="shared" si="8"/>
        <v>0</v>
      </c>
    </row>
    <row r="53" spans="2:28" x14ac:dyDescent="0.2">
      <c r="B53" s="31" t="s">
        <v>26</v>
      </c>
      <c r="C53" s="24"/>
      <c r="D53" s="150"/>
      <c r="E53" s="122"/>
      <c r="F53" s="123"/>
      <c r="G53" s="123"/>
      <c r="H53" s="123"/>
      <c r="I53" s="123"/>
      <c r="J53" s="124"/>
      <c r="K53" s="122"/>
      <c r="L53" s="123"/>
      <c r="M53" s="123"/>
      <c r="N53" s="123"/>
      <c r="O53" s="123"/>
      <c r="P53" s="124"/>
      <c r="Q53" s="122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4"/>
    </row>
    <row r="54" spans="2:28" x14ac:dyDescent="0.2">
      <c r="B54" s="31" t="s">
        <v>27</v>
      </c>
      <c r="C54" s="24"/>
      <c r="D54" s="150"/>
      <c r="E54" s="122"/>
      <c r="F54" s="123"/>
      <c r="G54" s="123"/>
      <c r="H54" s="123"/>
      <c r="I54" s="123"/>
      <c r="J54" s="124"/>
      <c r="K54" s="122"/>
      <c r="L54" s="123"/>
      <c r="M54" s="123"/>
      <c r="N54" s="123"/>
      <c r="O54" s="123"/>
      <c r="P54" s="124"/>
      <c r="Q54" s="122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4"/>
    </row>
    <row r="55" spans="2:28" x14ac:dyDescent="0.2">
      <c r="B55" s="35" t="s">
        <v>28</v>
      </c>
      <c r="C55" s="36"/>
      <c r="D55" s="151"/>
      <c r="E55" s="37">
        <f>+E52+E53-E54</f>
        <v>5010000</v>
      </c>
      <c r="F55" s="38">
        <f t="shared" ref="F55:AB55" si="9">+F52+F53-F54</f>
        <v>6138000</v>
      </c>
      <c r="G55" s="38">
        <f t="shared" si="9"/>
        <v>-154000</v>
      </c>
      <c r="H55" s="38">
        <f t="shared" si="9"/>
        <v>1664000</v>
      </c>
      <c r="I55" s="38">
        <f t="shared" si="9"/>
        <v>-596000</v>
      </c>
      <c r="J55" s="39">
        <f t="shared" si="9"/>
        <v>3959994.3000000007</v>
      </c>
      <c r="K55" s="37">
        <f t="shared" si="9"/>
        <v>4284857.7696468029</v>
      </c>
      <c r="L55" s="38">
        <f t="shared" si="9"/>
        <v>4284857.7696468029</v>
      </c>
      <c r="M55" s="38">
        <f t="shared" si="9"/>
        <v>3140486.9087196477</v>
      </c>
      <c r="N55" s="38">
        <f t="shared" si="9"/>
        <v>-292625.67406180687</v>
      </c>
      <c r="O55" s="38">
        <f t="shared" si="9"/>
        <v>-864811.10452538542</v>
      </c>
      <c r="P55" s="39">
        <f t="shared" si="9"/>
        <v>4284857.7696468029</v>
      </c>
      <c r="Q55" s="37">
        <f t="shared" si="9"/>
        <v>0</v>
      </c>
      <c r="R55" s="38">
        <f t="shared" si="9"/>
        <v>0</v>
      </c>
      <c r="S55" s="38">
        <f t="shared" si="9"/>
        <v>0</v>
      </c>
      <c r="T55" s="38">
        <f t="shared" si="9"/>
        <v>0</v>
      </c>
      <c r="U55" s="38">
        <f t="shared" si="9"/>
        <v>0</v>
      </c>
      <c r="V55" s="38">
        <f t="shared" si="9"/>
        <v>0</v>
      </c>
      <c r="W55" s="38">
        <f t="shared" si="9"/>
        <v>0</v>
      </c>
      <c r="X55" s="38">
        <f t="shared" si="9"/>
        <v>0</v>
      </c>
      <c r="Y55" s="38">
        <f t="shared" si="9"/>
        <v>0</v>
      </c>
      <c r="Z55" s="38">
        <f t="shared" si="9"/>
        <v>0</v>
      </c>
      <c r="AA55" s="38">
        <f t="shared" si="9"/>
        <v>0</v>
      </c>
      <c r="AB55" s="39">
        <f t="shared" si="9"/>
        <v>0</v>
      </c>
    </row>
    <row r="56" spans="2:28" x14ac:dyDescent="0.2">
      <c r="B56" s="31" t="s">
        <v>29</v>
      </c>
      <c r="C56" s="24"/>
      <c r="D56" s="150"/>
      <c r="E56" s="122"/>
      <c r="F56" s="123"/>
      <c r="G56" s="123"/>
      <c r="H56" s="123"/>
      <c r="I56" s="123"/>
      <c r="J56" s="124"/>
      <c r="K56" s="122"/>
      <c r="L56" s="123"/>
      <c r="M56" s="123"/>
      <c r="N56" s="123"/>
      <c r="O56" s="123"/>
      <c r="P56" s="124"/>
      <c r="Q56" s="122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4"/>
    </row>
    <row r="57" spans="2:28" x14ac:dyDescent="0.2">
      <c r="B57" s="35" t="s">
        <v>9</v>
      </c>
      <c r="C57" s="36"/>
      <c r="D57" s="151"/>
      <c r="E57" s="37">
        <f>+E55-E56</f>
        <v>5010000</v>
      </c>
      <c r="F57" s="38">
        <f t="shared" ref="F57:AB57" si="10">+F55-F56</f>
        <v>6138000</v>
      </c>
      <c r="G57" s="38">
        <f t="shared" si="10"/>
        <v>-154000</v>
      </c>
      <c r="H57" s="38">
        <f t="shared" si="10"/>
        <v>1664000</v>
      </c>
      <c r="I57" s="38">
        <f t="shared" si="10"/>
        <v>-596000</v>
      </c>
      <c r="J57" s="39">
        <f t="shared" si="10"/>
        <v>3959994.3000000007</v>
      </c>
      <c r="K57" s="37">
        <f t="shared" si="10"/>
        <v>4284857.7696468029</v>
      </c>
      <c r="L57" s="38">
        <f t="shared" si="10"/>
        <v>4284857.7696468029</v>
      </c>
      <c r="M57" s="38">
        <f t="shared" si="10"/>
        <v>3140486.9087196477</v>
      </c>
      <c r="N57" s="38">
        <f t="shared" si="10"/>
        <v>-292625.67406180687</v>
      </c>
      <c r="O57" s="38">
        <f t="shared" si="10"/>
        <v>-864811.10452538542</v>
      </c>
      <c r="P57" s="39">
        <f t="shared" si="10"/>
        <v>4284857.7696468029</v>
      </c>
      <c r="Q57" s="37">
        <f t="shared" si="10"/>
        <v>0</v>
      </c>
      <c r="R57" s="38">
        <f t="shared" si="10"/>
        <v>0</v>
      </c>
      <c r="S57" s="38">
        <f t="shared" si="10"/>
        <v>0</v>
      </c>
      <c r="T57" s="38">
        <f t="shared" si="10"/>
        <v>0</v>
      </c>
      <c r="U57" s="38">
        <f t="shared" si="10"/>
        <v>0</v>
      </c>
      <c r="V57" s="38">
        <f t="shared" si="10"/>
        <v>0</v>
      </c>
      <c r="W57" s="38">
        <f t="shared" si="10"/>
        <v>0</v>
      </c>
      <c r="X57" s="38">
        <f t="shared" si="10"/>
        <v>0</v>
      </c>
      <c r="Y57" s="38">
        <f t="shared" si="10"/>
        <v>0</v>
      </c>
      <c r="Z57" s="38">
        <f t="shared" si="10"/>
        <v>0</v>
      </c>
      <c r="AA57" s="38">
        <f t="shared" si="10"/>
        <v>0</v>
      </c>
      <c r="AB57" s="39">
        <f t="shared" si="10"/>
        <v>0</v>
      </c>
    </row>
    <row r="60" spans="2:28" x14ac:dyDescent="0.2">
      <c r="B60" s="1" t="s">
        <v>74</v>
      </c>
      <c r="C60" s="158" t="s">
        <v>71</v>
      </c>
      <c r="D60" s="163">
        <v>0.7</v>
      </c>
      <c r="E60" s="164"/>
      <c r="F60" s="168">
        <f>E7*$D$60</f>
        <v>19600000</v>
      </c>
      <c r="G60" s="168">
        <f t="shared" ref="G60:P60" si="11">F7*$D$60</f>
        <v>21000000</v>
      </c>
      <c r="H60" s="168">
        <f t="shared" si="11"/>
        <v>13300000</v>
      </c>
      <c r="I60" s="168">
        <f t="shared" si="11"/>
        <v>16099999.999999998</v>
      </c>
      <c r="J60" s="168">
        <f t="shared" si="11"/>
        <v>12600000</v>
      </c>
      <c r="K60" s="168">
        <f t="shared" si="11"/>
        <v>18200000</v>
      </c>
      <c r="L60" s="168">
        <f t="shared" si="11"/>
        <v>18691390.728476822</v>
      </c>
      <c r="M60" s="168">
        <f t="shared" si="11"/>
        <v>18691390.728476822</v>
      </c>
      <c r="N60" s="168">
        <f t="shared" si="11"/>
        <v>17356291.390728477</v>
      </c>
      <c r="O60" s="168">
        <f t="shared" si="11"/>
        <v>13350993.377483446</v>
      </c>
      <c r="P60" s="168">
        <f t="shared" si="11"/>
        <v>12683443.708609272</v>
      </c>
      <c r="Q60" s="164"/>
      <c r="R60" s="164"/>
      <c r="S60" s="164"/>
      <c r="T60" s="164"/>
      <c r="U60" s="164"/>
      <c r="V60" s="164"/>
      <c r="W60" s="164"/>
      <c r="X60" s="164"/>
      <c r="Y60" s="164"/>
      <c r="Z60" s="164"/>
      <c r="AA60" s="164"/>
      <c r="AB60" s="164"/>
    </row>
    <row r="61" spans="2:28" x14ac:dyDescent="0.2">
      <c r="C61" s="158" t="s">
        <v>72</v>
      </c>
      <c r="D61" s="163">
        <v>0.3</v>
      </c>
      <c r="E61" s="165"/>
      <c r="F61" s="165"/>
      <c r="G61" s="169">
        <f>E7*$D$61</f>
        <v>8400000</v>
      </c>
      <c r="H61" s="169">
        <f t="shared" ref="H61:P61" si="12">F7*$D$61</f>
        <v>9000000</v>
      </c>
      <c r="I61" s="169">
        <f t="shared" si="12"/>
        <v>5700000</v>
      </c>
      <c r="J61" s="169">
        <f t="shared" si="12"/>
        <v>6900000</v>
      </c>
      <c r="K61" s="169">
        <f t="shared" si="12"/>
        <v>5400000</v>
      </c>
      <c r="L61" s="169">
        <f t="shared" si="12"/>
        <v>7800000</v>
      </c>
      <c r="M61" s="169">
        <f t="shared" si="12"/>
        <v>8010596.0264900671</v>
      </c>
      <c r="N61" s="169">
        <f t="shared" si="12"/>
        <v>8010596.0264900671</v>
      </c>
      <c r="O61" s="169">
        <f t="shared" si="12"/>
        <v>7438410.5960264904</v>
      </c>
      <c r="P61" s="169">
        <f t="shared" si="12"/>
        <v>5721854.3046357622</v>
      </c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</row>
    <row r="62" spans="2:28" x14ac:dyDescent="0.2">
      <c r="C62" s="158" t="s">
        <v>73</v>
      </c>
      <c r="D62" s="163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</row>
    <row r="63" spans="2:28" x14ac:dyDescent="0.2">
      <c r="C63" s="163" t="s">
        <v>81</v>
      </c>
      <c r="D63" s="171"/>
      <c r="E63" s="170">
        <f>SUM(E60:E62)</f>
        <v>0</v>
      </c>
      <c r="F63" s="170">
        <f t="shared" ref="F63:P63" si="13">SUM(F60:F62)</f>
        <v>19600000</v>
      </c>
      <c r="G63" s="170">
        <f t="shared" si="13"/>
        <v>29400000</v>
      </c>
      <c r="H63" s="170">
        <f t="shared" si="13"/>
        <v>22300000</v>
      </c>
      <c r="I63" s="170">
        <f t="shared" si="13"/>
        <v>21800000</v>
      </c>
      <c r="J63" s="170">
        <f t="shared" si="13"/>
        <v>19500000</v>
      </c>
      <c r="K63" s="170">
        <f t="shared" si="13"/>
        <v>23600000</v>
      </c>
      <c r="L63" s="170">
        <f t="shared" si="13"/>
        <v>26491390.728476822</v>
      </c>
      <c r="M63" s="170">
        <f t="shared" si="13"/>
        <v>26701986.754966889</v>
      </c>
      <c r="N63" s="170">
        <f t="shared" si="13"/>
        <v>25366887.417218544</v>
      </c>
      <c r="O63" s="170">
        <f t="shared" si="13"/>
        <v>20789403.973509938</v>
      </c>
      <c r="P63" s="170">
        <f t="shared" si="13"/>
        <v>18405298.013245035</v>
      </c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</row>
    <row r="65" spans="2:28" x14ac:dyDescent="0.2">
      <c r="B65" s="1" t="s">
        <v>75</v>
      </c>
      <c r="C65" s="158" t="s">
        <v>76</v>
      </c>
      <c r="D65" s="159">
        <v>0.4</v>
      </c>
      <c r="E65" s="164"/>
      <c r="F65" s="168">
        <f>E8*$D$65</f>
        <v>3360000</v>
      </c>
      <c r="G65" s="168">
        <f t="shared" ref="G65:P65" si="14">F8*$D$65</f>
        <v>3600000</v>
      </c>
      <c r="H65" s="168">
        <f t="shared" si="14"/>
        <v>2280000</v>
      </c>
      <c r="I65" s="168">
        <f t="shared" si="14"/>
        <v>2760000</v>
      </c>
      <c r="J65" s="168">
        <f t="shared" si="14"/>
        <v>2160000</v>
      </c>
      <c r="K65" s="168">
        <f t="shared" si="14"/>
        <v>3120000</v>
      </c>
      <c r="L65" s="168">
        <f t="shared" si="14"/>
        <v>3204238.410596027</v>
      </c>
      <c r="M65" s="168">
        <f t="shared" si="14"/>
        <v>3204238.410596027</v>
      </c>
      <c r="N65" s="168">
        <f t="shared" si="14"/>
        <v>2975364.2384105963</v>
      </c>
      <c r="O65" s="168">
        <f t="shared" si="14"/>
        <v>2288741.7218543049</v>
      </c>
      <c r="P65" s="168">
        <f t="shared" si="14"/>
        <v>2174304.6357615897</v>
      </c>
      <c r="Q65" s="164"/>
      <c r="R65" s="164"/>
      <c r="S65" s="164"/>
      <c r="T65" s="164"/>
      <c r="U65" s="164"/>
      <c r="V65" s="164"/>
      <c r="W65" s="164"/>
      <c r="X65" s="164"/>
      <c r="Y65" s="164"/>
      <c r="Z65" s="164"/>
      <c r="AA65" s="164"/>
      <c r="AB65" s="164"/>
    </row>
    <row r="66" spans="2:28" x14ac:dyDescent="0.2">
      <c r="C66" s="158" t="s">
        <v>77</v>
      </c>
      <c r="D66" s="159">
        <v>0.6</v>
      </c>
      <c r="E66" s="165"/>
      <c r="F66" s="165"/>
      <c r="G66" s="169">
        <f>E8*$D$66</f>
        <v>5040000</v>
      </c>
      <c r="H66" s="169">
        <f t="shared" ref="H66:P66" si="15">F8*$D$66</f>
        <v>5400000</v>
      </c>
      <c r="I66" s="169">
        <f t="shared" si="15"/>
        <v>3420000</v>
      </c>
      <c r="J66" s="169">
        <f t="shared" si="15"/>
        <v>4140000</v>
      </c>
      <c r="K66" s="169">
        <f t="shared" si="15"/>
        <v>3240000</v>
      </c>
      <c r="L66" s="169">
        <f t="shared" si="15"/>
        <v>4680000</v>
      </c>
      <c r="M66" s="169">
        <f t="shared" si="15"/>
        <v>4806357.6158940401</v>
      </c>
      <c r="N66" s="169">
        <f t="shared" si="15"/>
        <v>4806357.6158940401</v>
      </c>
      <c r="O66" s="169">
        <f t="shared" si="15"/>
        <v>4463046.3576158937</v>
      </c>
      <c r="P66" s="169">
        <f t="shared" si="15"/>
        <v>3433112.5827814573</v>
      </c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</row>
    <row r="67" spans="2:28" x14ac:dyDescent="0.2">
      <c r="C67" s="158" t="s">
        <v>78</v>
      </c>
      <c r="D67" s="159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</row>
    <row r="68" spans="2:28" x14ac:dyDescent="0.2">
      <c r="C68" s="163" t="s">
        <v>81</v>
      </c>
      <c r="D68" s="171"/>
      <c r="E68" s="170">
        <f>SUM(E65:E67)</f>
        <v>0</v>
      </c>
      <c r="F68" s="170">
        <f t="shared" ref="F68:P68" si="16">SUM(F65:F67)</f>
        <v>3360000</v>
      </c>
      <c r="G68" s="170">
        <f t="shared" si="16"/>
        <v>8640000</v>
      </c>
      <c r="H68" s="170">
        <f t="shared" si="16"/>
        <v>7680000</v>
      </c>
      <c r="I68" s="170">
        <f t="shared" si="16"/>
        <v>6180000</v>
      </c>
      <c r="J68" s="170">
        <f t="shared" si="16"/>
        <v>6300000</v>
      </c>
      <c r="K68" s="170">
        <f t="shared" si="16"/>
        <v>6360000</v>
      </c>
      <c r="L68" s="170">
        <f t="shared" si="16"/>
        <v>7884238.410596027</v>
      </c>
      <c r="M68" s="170">
        <f t="shared" si="16"/>
        <v>8010596.0264900671</v>
      </c>
      <c r="N68" s="170">
        <f t="shared" si="16"/>
        <v>7781721.8543046359</v>
      </c>
      <c r="O68" s="170">
        <f t="shared" si="16"/>
        <v>6751788.0794701986</v>
      </c>
      <c r="P68" s="170">
        <f t="shared" si="16"/>
        <v>5607417.2185430471</v>
      </c>
      <c r="Q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  <c r="AB68" s="160"/>
    </row>
    <row r="70" spans="2:28" x14ac:dyDescent="0.2">
      <c r="B70" s="1" t="s">
        <v>79</v>
      </c>
      <c r="C70" s="158" t="s">
        <v>76</v>
      </c>
      <c r="D70" s="159">
        <v>0.5</v>
      </c>
      <c r="E70" s="164"/>
      <c r="F70" s="168">
        <f>E10*$D$70</f>
        <v>1400000</v>
      </c>
      <c r="G70" s="168">
        <f>F10*$D$70</f>
        <v>1500000</v>
      </c>
      <c r="H70" s="168">
        <f t="shared" ref="H70:P70" si="17">G10*$D$70</f>
        <v>950000</v>
      </c>
      <c r="I70" s="168">
        <f t="shared" si="17"/>
        <v>1150000</v>
      </c>
      <c r="J70" s="168">
        <f t="shared" si="17"/>
        <v>900000</v>
      </c>
      <c r="K70" s="168">
        <f t="shared" si="17"/>
        <v>1300000</v>
      </c>
      <c r="L70" s="168">
        <f t="shared" si="17"/>
        <v>1335099.3377483448</v>
      </c>
      <c r="M70" s="168">
        <f t="shared" si="17"/>
        <v>1335099.3377483448</v>
      </c>
      <c r="N70" s="168">
        <f t="shared" si="17"/>
        <v>1239735.0993377485</v>
      </c>
      <c r="O70" s="168">
        <f t="shared" si="17"/>
        <v>953642.38410596049</v>
      </c>
      <c r="P70" s="168">
        <f t="shared" si="17"/>
        <v>905960.26490066247</v>
      </c>
      <c r="Q70" s="164"/>
      <c r="R70" s="164"/>
      <c r="S70" s="164"/>
      <c r="T70" s="164"/>
      <c r="U70" s="164"/>
      <c r="V70" s="164"/>
      <c r="W70" s="164"/>
      <c r="X70" s="164"/>
      <c r="Y70" s="164"/>
      <c r="Z70" s="164"/>
      <c r="AA70" s="164"/>
      <c r="AB70" s="164"/>
    </row>
    <row r="71" spans="2:28" x14ac:dyDescent="0.2">
      <c r="C71" s="158" t="s">
        <v>77</v>
      </c>
      <c r="D71" s="159">
        <v>0.5</v>
      </c>
      <c r="E71" s="165"/>
      <c r="F71" s="165"/>
      <c r="G71" s="169">
        <f>E10*$D$71</f>
        <v>1400000</v>
      </c>
      <c r="H71" s="169">
        <f t="shared" ref="H71:P71" si="18">F10*$D$71</f>
        <v>1500000</v>
      </c>
      <c r="I71" s="169">
        <f t="shared" si="18"/>
        <v>950000</v>
      </c>
      <c r="J71" s="169">
        <f t="shared" si="18"/>
        <v>1150000</v>
      </c>
      <c r="K71" s="169">
        <f t="shared" si="18"/>
        <v>900000</v>
      </c>
      <c r="L71" s="169">
        <f t="shared" si="18"/>
        <v>1300000</v>
      </c>
      <c r="M71" s="169">
        <f t="shared" si="18"/>
        <v>1335099.3377483448</v>
      </c>
      <c r="N71" s="169">
        <f t="shared" si="18"/>
        <v>1335099.3377483448</v>
      </c>
      <c r="O71" s="169">
        <f t="shared" si="18"/>
        <v>1239735.0993377485</v>
      </c>
      <c r="P71" s="169">
        <f t="shared" si="18"/>
        <v>953642.38410596049</v>
      </c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</row>
    <row r="72" spans="2:28" x14ac:dyDescent="0.2">
      <c r="C72" s="158" t="s">
        <v>78</v>
      </c>
      <c r="D72" s="159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</row>
    <row r="73" spans="2:28" x14ac:dyDescent="0.2">
      <c r="C73" s="163" t="s">
        <v>81</v>
      </c>
      <c r="D73" s="171"/>
      <c r="E73" s="170">
        <f>SUM(E70:E72)</f>
        <v>0</v>
      </c>
      <c r="F73" s="170">
        <f t="shared" ref="F73:P73" si="19">SUM(F70:F72)</f>
        <v>1400000</v>
      </c>
      <c r="G73" s="170">
        <f t="shared" si="19"/>
        <v>2900000</v>
      </c>
      <c r="H73" s="170">
        <f t="shared" si="19"/>
        <v>2450000</v>
      </c>
      <c r="I73" s="170">
        <f t="shared" si="19"/>
        <v>2100000</v>
      </c>
      <c r="J73" s="170">
        <f t="shared" si="19"/>
        <v>2050000</v>
      </c>
      <c r="K73" s="170">
        <f t="shared" si="19"/>
        <v>2200000</v>
      </c>
      <c r="L73" s="170">
        <f t="shared" si="19"/>
        <v>2635099.337748345</v>
      </c>
      <c r="M73" s="170">
        <f t="shared" si="19"/>
        <v>2670198.6754966895</v>
      </c>
      <c r="N73" s="170">
        <f t="shared" si="19"/>
        <v>2574834.4370860932</v>
      </c>
      <c r="O73" s="170">
        <f t="shared" si="19"/>
        <v>2193377.4834437091</v>
      </c>
      <c r="P73" s="170">
        <f t="shared" si="19"/>
        <v>1859602.6490066228</v>
      </c>
    </row>
    <row r="74" spans="2:28" ht="15.05" thickBot="1" x14ac:dyDescent="0.25">
      <c r="B74" s="1" t="s">
        <v>80</v>
      </c>
      <c r="C74" s="160"/>
      <c r="D74" s="161"/>
    </row>
    <row r="75" spans="2:28" ht="15.05" thickBot="1" x14ac:dyDescent="0.25">
      <c r="C75" s="162">
        <v>1.1000000000000001</v>
      </c>
      <c r="D75" s="161"/>
    </row>
    <row r="76" spans="2:28" x14ac:dyDescent="0.2">
      <c r="C76" s="160"/>
      <c r="D76" s="161"/>
    </row>
    <row r="77" spans="2:28" x14ac:dyDescent="0.2">
      <c r="C77" s="174" t="s">
        <v>82</v>
      </c>
      <c r="D77" s="175"/>
      <c r="E77" s="176">
        <f>E9+SUM(E22:E26)</f>
        <v>8910000</v>
      </c>
      <c r="F77" s="176">
        <f t="shared" ref="F77:P77" si="20">F9+SUM(F22:F26)</f>
        <v>9232000</v>
      </c>
      <c r="G77" s="176">
        <f t="shared" si="20"/>
        <v>9024000</v>
      </c>
      <c r="H77" s="176">
        <f t="shared" si="20"/>
        <v>9466000</v>
      </c>
      <c r="I77" s="176">
        <f t="shared" si="20"/>
        <v>8796000</v>
      </c>
      <c r="J77" s="176">
        <f t="shared" si="20"/>
        <v>9010005.6999999993</v>
      </c>
      <c r="K77" s="176">
        <f t="shared" si="20"/>
        <v>9073000.9499999993</v>
      </c>
      <c r="L77" s="176">
        <f t="shared" si="20"/>
        <v>9073000.9499999993</v>
      </c>
      <c r="M77" s="176">
        <f t="shared" si="20"/>
        <v>9073000.9499999993</v>
      </c>
      <c r="N77" s="176">
        <f t="shared" si="20"/>
        <v>9073000.9499999993</v>
      </c>
      <c r="O77" s="176">
        <f t="shared" si="20"/>
        <v>9073000.9499999993</v>
      </c>
      <c r="P77" s="176">
        <f t="shared" si="20"/>
        <v>9073000.9499999993</v>
      </c>
    </row>
    <row r="78" spans="2:28" x14ac:dyDescent="0.2">
      <c r="C78" s="173" t="s">
        <v>83</v>
      </c>
      <c r="D78" s="171"/>
      <c r="E78" s="172">
        <f>SUM(E12:E18)+SUM(E28:E42)</f>
        <v>2480000</v>
      </c>
      <c r="F78" s="172">
        <f t="shared" ref="F78:P78" si="21">SUM(F12:F18)+SUM(F28:F42)</f>
        <v>2230000</v>
      </c>
      <c r="G78" s="172">
        <f t="shared" si="21"/>
        <v>2130000</v>
      </c>
      <c r="H78" s="172">
        <f t="shared" si="21"/>
        <v>2270000</v>
      </c>
      <c r="I78" s="172">
        <f t="shared" si="21"/>
        <v>2200000</v>
      </c>
      <c r="J78" s="172">
        <f t="shared" si="21"/>
        <v>2230000</v>
      </c>
      <c r="K78" s="172">
        <f t="shared" si="21"/>
        <v>2263333.3333333335</v>
      </c>
      <c r="L78" s="172">
        <f t="shared" si="21"/>
        <v>2263333.3333333335</v>
      </c>
      <c r="M78" s="172">
        <f t="shared" si="21"/>
        <v>2263333.3333333335</v>
      </c>
      <c r="N78" s="172">
        <f t="shared" si="21"/>
        <v>2263333.3333333335</v>
      </c>
      <c r="O78" s="172">
        <f t="shared" si="21"/>
        <v>2263333.3333333335</v>
      </c>
      <c r="P78" s="172">
        <f t="shared" si="21"/>
        <v>2263333.3333333335</v>
      </c>
    </row>
    <row r="81" spans="2:28" x14ac:dyDescent="0.2">
      <c r="B81" s="1" t="s">
        <v>10</v>
      </c>
      <c r="E81" s="44"/>
    </row>
    <row r="82" spans="2:28" x14ac:dyDescent="0.2">
      <c r="B82" s="1" t="s">
        <v>1</v>
      </c>
    </row>
    <row r="83" spans="2:28" x14ac:dyDescent="0.2">
      <c r="B83" s="5" t="s">
        <v>2</v>
      </c>
      <c r="C83" s="6"/>
      <c r="D83" s="141"/>
      <c r="E83" s="7" t="s">
        <v>84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9"/>
      <c r="Q83" s="7" t="s">
        <v>85</v>
      </c>
      <c r="R83" s="8"/>
      <c r="S83" s="8"/>
      <c r="T83" s="8"/>
      <c r="U83" s="8"/>
      <c r="V83" s="8"/>
      <c r="W83" s="8"/>
      <c r="X83" s="8"/>
      <c r="Y83" s="8"/>
      <c r="Z83" s="8"/>
      <c r="AA83" s="8"/>
      <c r="AB83" s="9"/>
    </row>
    <row r="84" spans="2:28" x14ac:dyDescent="0.2">
      <c r="B84" s="10"/>
      <c r="C84" s="11"/>
      <c r="D84" s="142"/>
      <c r="E84" s="12" t="s">
        <v>12</v>
      </c>
      <c r="F84" s="13"/>
      <c r="G84" s="13"/>
      <c r="H84" s="13"/>
      <c r="I84" s="13"/>
      <c r="J84" s="14"/>
      <c r="K84" s="15" t="s">
        <v>13</v>
      </c>
      <c r="L84" s="16"/>
      <c r="M84" s="16"/>
      <c r="N84" s="16"/>
      <c r="O84" s="16"/>
      <c r="P84" s="17"/>
      <c r="Q84" s="15" t="s">
        <v>3</v>
      </c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7"/>
    </row>
    <row r="85" spans="2:28" x14ac:dyDescent="0.2">
      <c r="B85" s="18"/>
      <c r="C85" s="19"/>
      <c r="D85" s="143"/>
      <c r="E85" s="20">
        <v>45017</v>
      </c>
      <c r="F85" s="21">
        <v>45047</v>
      </c>
      <c r="G85" s="21">
        <v>45078</v>
      </c>
      <c r="H85" s="21">
        <v>45108</v>
      </c>
      <c r="I85" s="21">
        <v>45139</v>
      </c>
      <c r="J85" s="22">
        <v>45170</v>
      </c>
      <c r="K85" s="20">
        <v>45200</v>
      </c>
      <c r="L85" s="21">
        <v>45231</v>
      </c>
      <c r="M85" s="21">
        <v>45261</v>
      </c>
      <c r="N85" s="21">
        <v>45292</v>
      </c>
      <c r="O85" s="21">
        <v>45323</v>
      </c>
      <c r="P85" s="22">
        <v>45352</v>
      </c>
      <c r="Q85" s="20">
        <v>45383</v>
      </c>
      <c r="R85" s="21">
        <v>45413</v>
      </c>
      <c r="S85" s="21">
        <v>45444</v>
      </c>
      <c r="T85" s="21">
        <v>45474</v>
      </c>
      <c r="U85" s="21">
        <v>45505</v>
      </c>
      <c r="V85" s="21">
        <v>45536</v>
      </c>
      <c r="W85" s="21">
        <v>45566</v>
      </c>
      <c r="X85" s="21">
        <v>45597</v>
      </c>
      <c r="Y85" s="21">
        <v>45627</v>
      </c>
      <c r="Z85" s="21">
        <v>45658</v>
      </c>
      <c r="AA85" s="21">
        <v>45689</v>
      </c>
      <c r="AB85" s="22">
        <v>45717</v>
      </c>
    </row>
    <row r="86" spans="2:28" x14ac:dyDescent="0.2">
      <c r="B86" s="45" t="s">
        <v>30</v>
      </c>
      <c r="C86" s="46"/>
      <c r="D86" s="46"/>
      <c r="E86" s="47">
        <f t="shared" ref="E86:P86" si="22">SUM(E87:E89)</f>
        <v>0</v>
      </c>
      <c r="F86" s="48">
        <f t="shared" si="22"/>
        <v>0</v>
      </c>
      <c r="G86" s="48">
        <f t="shared" si="22"/>
        <v>32340000.000000004</v>
      </c>
      <c r="H86" s="48">
        <f t="shared" si="22"/>
        <v>24530000.000000004</v>
      </c>
      <c r="I86" s="48">
        <f t="shared" si="22"/>
        <v>23980000.000000004</v>
      </c>
      <c r="J86" s="49">
        <f t="shared" si="22"/>
        <v>21450000</v>
      </c>
      <c r="K86" s="47">
        <f t="shared" si="22"/>
        <v>25960000.000000004</v>
      </c>
      <c r="L86" s="48">
        <f t="shared" si="22"/>
        <v>29140529.801324505</v>
      </c>
      <c r="M86" s="48">
        <f t="shared" si="22"/>
        <v>29372185.430463579</v>
      </c>
      <c r="N86" s="48">
        <f t="shared" si="22"/>
        <v>27903576.158940401</v>
      </c>
      <c r="O86" s="48">
        <f t="shared" si="22"/>
        <v>22868344.370860934</v>
      </c>
      <c r="P86" s="49">
        <f t="shared" si="22"/>
        <v>20245827.81456954</v>
      </c>
      <c r="Q86" s="47">
        <f t="shared" ref="Q86:AB86" si="23">SUM(Q87:Q89)</f>
        <v>0</v>
      </c>
      <c r="R86" s="48">
        <f t="shared" si="23"/>
        <v>0</v>
      </c>
      <c r="S86" s="48">
        <f t="shared" si="23"/>
        <v>0</v>
      </c>
      <c r="T86" s="48">
        <f t="shared" si="23"/>
        <v>0</v>
      </c>
      <c r="U86" s="48">
        <f t="shared" si="23"/>
        <v>0</v>
      </c>
      <c r="V86" s="48">
        <f t="shared" si="23"/>
        <v>0</v>
      </c>
      <c r="W86" s="48">
        <f t="shared" si="23"/>
        <v>0</v>
      </c>
      <c r="X86" s="48">
        <f t="shared" si="23"/>
        <v>0</v>
      </c>
      <c r="Y86" s="48">
        <f t="shared" si="23"/>
        <v>0</v>
      </c>
      <c r="Z86" s="48">
        <f t="shared" si="23"/>
        <v>0</v>
      </c>
      <c r="AA86" s="48">
        <f t="shared" si="23"/>
        <v>0</v>
      </c>
      <c r="AB86" s="49">
        <f t="shared" si="23"/>
        <v>0</v>
      </c>
    </row>
    <row r="87" spans="2:28" s="55" customFormat="1" x14ac:dyDescent="0.2">
      <c r="B87" s="50"/>
      <c r="C87" s="51" t="s">
        <v>31</v>
      </c>
      <c r="D87" s="51"/>
      <c r="E87" s="52"/>
      <c r="F87" s="53"/>
      <c r="G87" s="53">
        <f t="shared" ref="G87:P87" si="24">G63*$C$75</f>
        <v>32340000.000000004</v>
      </c>
      <c r="H87" s="53">
        <f t="shared" si="24"/>
        <v>24530000.000000004</v>
      </c>
      <c r="I87" s="53">
        <f t="shared" si="24"/>
        <v>23980000.000000004</v>
      </c>
      <c r="J87" s="54">
        <f t="shared" si="24"/>
        <v>21450000</v>
      </c>
      <c r="K87" s="52">
        <f t="shared" si="24"/>
        <v>25960000.000000004</v>
      </c>
      <c r="L87" s="53">
        <f t="shared" si="24"/>
        <v>29140529.801324505</v>
      </c>
      <c r="M87" s="53">
        <f t="shared" si="24"/>
        <v>29372185.430463579</v>
      </c>
      <c r="N87" s="53">
        <f t="shared" si="24"/>
        <v>27903576.158940401</v>
      </c>
      <c r="O87" s="53">
        <f t="shared" si="24"/>
        <v>22868344.370860934</v>
      </c>
      <c r="P87" s="54">
        <f t="shared" si="24"/>
        <v>20245827.81456954</v>
      </c>
      <c r="Q87" s="52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4"/>
    </row>
    <row r="88" spans="2:28" x14ac:dyDescent="0.2">
      <c r="B88" s="50"/>
      <c r="C88" s="56" t="s">
        <v>32</v>
      </c>
      <c r="D88" s="56"/>
      <c r="E88" s="57"/>
      <c r="F88" s="58"/>
      <c r="G88" s="58"/>
      <c r="H88" s="58"/>
      <c r="I88" s="58"/>
      <c r="J88" s="59"/>
      <c r="K88" s="57"/>
      <c r="L88" s="58"/>
      <c r="M88" s="58"/>
      <c r="N88" s="58"/>
      <c r="O88" s="58"/>
      <c r="P88" s="59"/>
      <c r="Q88" s="57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9"/>
    </row>
    <row r="89" spans="2:28" x14ac:dyDescent="0.2">
      <c r="B89" s="50"/>
      <c r="C89" s="60" t="s">
        <v>33</v>
      </c>
      <c r="D89" s="60"/>
      <c r="E89" s="61"/>
      <c r="F89" s="62"/>
      <c r="G89" s="62"/>
      <c r="H89" s="62"/>
      <c r="I89" s="62"/>
      <c r="J89" s="63"/>
      <c r="K89" s="61"/>
      <c r="L89" s="62"/>
      <c r="M89" s="62"/>
      <c r="N89" s="62"/>
      <c r="O89" s="62"/>
      <c r="P89" s="63"/>
      <c r="Q89" s="61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3"/>
    </row>
    <row r="90" spans="2:28" x14ac:dyDescent="0.2">
      <c r="B90" s="64" t="s">
        <v>34</v>
      </c>
      <c r="C90" s="65"/>
      <c r="D90" s="65"/>
      <c r="E90" s="66">
        <f t="shared" ref="E90:AB90" si="25">SUM(E91:E98)</f>
        <v>0</v>
      </c>
      <c r="F90" s="67">
        <f t="shared" si="25"/>
        <v>0</v>
      </c>
      <c r="G90" s="67">
        <f t="shared" si="25"/>
        <v>25661000</v>
      </c>
      <c r="H90" s="67">
        <f t="shared" si="25"/>
        <v>23506000</v>
      </c>
      <c r="I90" s="67">
        <f t="shared" si="25"/>
        <v>20724000</v>
      </c>
      <c r="J90" s="68">
        <f t="shared" si="25"/>
        <v>22248005.699999999</v>
      </c>
      <c r="K90" s="66">
        <f t="shared" si="25"/>
        <v>21378667.616666667</v>
      </c>
      <c r="L90" s="67">
        <f t="shared" si="25"/>
        <v>23533939.139845476</v>
      </c>
      <c r="M90" s="67">
        <f t="shared" si="25"/>
        <v>24911541.788852099</v>
      </c>
      <c r="N90" s="67">
        <f t="shared" si="25"/>
        <v>23354879.537196469</v>
      </c>
      <c r="O90" s="67">
        <f t="shared" si="25"/>
        <v>21802349.735871967</v>
      </c>
      <c r="P90" s="68">
        <f t="shared" si="25"/>
        <v>21376389.470971305</v>
      </c>
      <c r="Q90" s="66">
        <f t="shared" si="25"/>
        <v>0</v>
      </c>
      <c r="R90" s="67">
        <f t="shared" si="25"/>
        <v>0</v>
      </c>
      <c r="S90" s="67">
        <f t="shared" si="25"/>
        <v>0</v>
      </c>
      <c r="T90" s="67">
        <f t="shared" si="25"/>
        <v>0</v>
      </c>
      <c r="U90" s="67">
        <f t="shared" si="25"/>
        <v>0</v>
      </c>
      <c r="V90" s="67">
        <f t="shared" si="25"/>
        <v>0</v>
      </c>
      <c r="W90" s="67">
        <f t="shared" si="25"/>
        <v>0</v>
      </c>
      <c r="X90" s="67">
        <f t="shared" si="25"/>
        <v>0</v>
      </c>
      <c r="Y90" s="67">
        <f t="shared" si="25"/>
        <v>0</v>
      </c>
      <c r="Z90" s="67">
        <f t="shared" si="25"/>
        <v>0</v>
      </c>
      <c r="AA90" s="67">
        <f t="shared" si="25"/>
        <v>0</v>
      </c>
      <c r="AB90" s="68">
        <f t="shared" si="25"/>
        <v>0</v>
      </c>
    </row>
    <row r="91" spans="2:28" x14ac:dyDescent="0.2">
      <c r="B91" s="50"/>
      <c r="C91" s="51" t="s">
        <v>44</v>
      </c>
      <c r="D91" s="51"/>
      <c r="E91" s="52"/>
      <c r="F91" s="53"/>
      <c r="G91" s="53">
        <f t="shared" ref="G91:P91" si="26">G68*$C$75</f>
        <v>9504000</v>
      </c>
      <c r="H91" s="53">
        <f t="shared" si="26"/>
        <v>8448000</v>
      </c>
      <c r="I91" s="53">
        <f t="shared" si="26"/>
        <v>6798000.0000000009</v>
      </c>
      <c r="J91" s="54">
        <f t="shared" si="26"/>
        <v>6930000.0000000009</v>
      </c>
      <c r="K91" s="52">
        <f t="shared" si="26"/>
        <v>6996000.0000000009</v>
      </c>
      <c r="L91" s="53">
        <f t="shared" si="26"/>
        <v>8672662.2516556308</v>
      </c>
      <c r="M91" s="53">
        <f t="shared" si="26"/>
        <v>8811655.6291390751</v>
      </c>
      <c r="N91" s="53">
        <f t="shared" si="26"/>
        <v>8559894.0397350993</v>
      </c>
      <c r="O91" s="53">
        <f t="shared" si="26"/>
        <v>7426966.8874172186</v>
      </c>
      <c r="P91" s="54">
        <f t="shared" si="26"/>
        <v>6168158.940397352</v>
      </c>
      <c r="Q91" s="52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4"/>
    </row>
    <row r="92" spans="2:28" x14ac:dyDescent="0.2">
      <c r="B92" s="50"/>
      <c r="C92" s="56" t="s">
        <v>45</v>
      </c>
      <c r="D92" s="56"/>
      <c r="E92" s="57"/>
      <c r="F92" s="58"/>
      <c r="G92" s="58">
        <f t="shared" ref="G92:P92" si="27">G73*$C$75</f>
        <v>3190000.0000000005</v>
      </c>
      <c r="H92" s="58">
        <f t="shared" si="27"/>
        <v>2695000</v>
      </c>
      <c r="I92" s="58">
        <f t="shared" si="27"/>
        <v>2310000</v>
      </c>
      <c r="J92" s="59">
        <f t="shared" si="27"/>
        <v>2255000</v>
      </c>
      <c r="K92" s="57">
        <f t="shared" si="27"/>
        <v>2420000</v>
      </c>
      <c r="L92" s="58">
        <f t="shared" si="27"/>
        <v>2898609.27152318</v>
      </c>
      <c r="M92" s="58">
        <f t="shared" si="27"/>
        <v>2937218.5430463585</v>
      </c>
      <c r="N92" s="58">
        <f t="shared" si="27"/>
        <v>2832317.8807947026</v>
      </c>
      <c r="O92" s="58">
        <f t="shared" si="27"/>
        <v>2412715.2317880802</v>
      </c>
      <c r="P92" s="59">
        <f t="shared" si="27"/>
        <v>2045562.9139072853</v>
      </c>
      <c r="Q92" s="57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9"/>
    </row>
    <row r="93" spans="2:28" x14ac:dyDescent="0.2">
      <c r="B93" s="50"/>
      <c r="C93" s="56" t="s">
        <v>46</v>
      </c>
      <c r="D93" s="56"/>
      <c r="E93" s="57"/>
      <c r="F93" s="58"/>
      <c r="G93" s="58">
        <f>G78*$C$75</f>
        <v>2343000</v>
      </c>
      <c r="H93" s="58">
        <f t="shared" ref="H93:P93" si="28">H78*$C$75</f>
        <v>2497000</v>
      </c>
      <c r="I93" s="58">
        <f t="shared" si="28"/>
        <v>2420000</v>
      </c>
      <c r="J93" s="59">
        <f t="shared" si="28"/>
        <v>2453000</v>
      </c>
      <c r="K93" s="177">
        <f t="shared" si="28"/>
        <v>2489666.666666667</v>
      </c>
      <c r="L93" s="58">
        <f t="shared" si="28"/>
        <v>2489666.666666667</v>
      </c>
      <c r="M93" s="58">
        <f t="shared" si="28"/>
        <v>2489666.666666667</v>
      </c>
      <c r="N93" s="58">
        <f t="shared" si="28"/>
        <v>2489666.666666667</v>
      </c>
      <c r="O93" s="58">
        <f t="shared" si="28"/>
        <v>2489666.666666667</v>
      </c>
      <c r="P93" s="58">
        <f t="shared" si="28"/>
        <v>2489666.666666667</v>
      </c>
      <c r="Q93" s="57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9"/>
    </row>
    <row r="94" spans="2:28" x14ac:dyDescent="0.2">
      <c r="B94" s="50"/>
      <c r="C94" s="167" t="s">
        <v>47</v>
      </c>
      <c r="D94" s="56"/>
      <c r="E94" s="57"/>
      <c r="F94" s="58"/>
      <c r="G94" s="58">
        <f>G77</f>
        <v>9024000</v>
      </c>
      <c r="H94" s="58">
        <f t="shared" ref="H94:P94" si="29">H77</f>
        <v>9466000</v>
      </c>
      <c r="I94" s="58">
        <f t="shared" si="29"/>
        <v>8796000</v>
      </c>
      <c r="J94" s="59">
        <f t="shared" si="29"/>
        <v>9010005.6999999993</v>
      </c>
      <c r="K94" s="177">
        <f t="shared" si="29"/>
        <v>9073000.9499999993</v>
      </c>
      <c r="L94" s="58">
        <f t="shared" si="29"/>
        <v>9073000.9499999993</v>
      </c>
      <c r="M94" s="58">
        <f t="shared" si="29"/>
        <v>9073000.9499999993</v>
      </c>
      <c r="N94" s="58">
        <f t="shared" si="29"/>
        <v>9073000.9499999993</v>
      </c>
      <c r="O94" s="58">
        <f t="shared" si="29"/>
        <v>9073000.9499999993</v>
      </c>
      <c r="P94" s="58">
        <f t="shared" si="29"/>
        <v>9073000.9499999993</v>
      </c>
      <c r="Q94" s="57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9"/>
    </row>
    <row r="95" spans="2:28" x14ac:dyDescent="0.2">
      <c r="B95" s="50"/>
      <c r="C95" s="178" t="s">
        <v>23</v>
      </c>
      <c r="D95" s="56"/>
      <c r="E95" s="57"/>
      <c r="F95" s="58"/>
      <c r="G95" s="58">
        <f>G49</f>
        <v>200000</v>
      </c>
      <c r="H95" s="58">
        <f t="shared" ref="H95:P95" si="30">H49</f>
        <v>200000</v>
      </c>
      <c r="I95" s="58">
        <f t="shared" si="30"/>
        <v>200000</v>
      </c>
      <c r="J95" s="59">
        <f t="shared" si="30"/>
        <v>200000</v>
      </c>
      <c r="K95" s="57">
        <f t="shared" si="30"/>
        <v>200000</v>
      </c>
      <c r="L95" s="58">
        <f t="shared" si="30"/>
        <v>200000</v>
      </c>
      <c r="M95" s="58">
        <f t="shared" si="30"/>
        <v>200000</v>
      </c>
      <c r="N95" s="58">
        <f t="shared" si="30"/>
        <v>200000</v>
      </c>
      <c r="O95" s="58">
        <f t="shared" si="30"/>
        <v>200000</v>
      </c>
      <c r="P95" s="59">
        <f t="shared" si="30"/>
        <v>200000</v>
      </c>
      <c r="Q95" s="57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9"/>
    </row>
    <row r="96" spans="2:28" x14ac:dyDescent="0.2">
      <c r="B96" s="50"/>
      <c r="C96" s="180" t="s">
        <v>48</v>
      </c>
      <c r="D96" s="69"/>
      <c r="E96" s="70"/>
      <c r="F96" s="71"/>
      <c r="G96" s="71">
        <v>1200000</v>
      </c>
      <c r="H96" s="71"/>
      <c r="I96" s="71"/>
      <c r="J96" s="71">
        <v>1200000</v>
      </c>
      <c r="K96" s="70"/>
      <c r="L96" s="71"/>
      <c r="M96" s="71">
        <v>1200000</v>
      </c>
      <c r="N96" s="71"/>
      <c r="O96" s="71"/>
      <c r="P96" s="71">
        <v>1200000</v>
      </c>
      <c r="Q96" s="70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2"/>
    </row>
    <row r="97" spans="2:28" x14ac:dyDescent="0.2">
      <c r="B97" s="50"/>
      <c r="C97" s="180" t="s">
        <v>86</v>
      </c>
      <c r="D97" s="69"/>
      <c r="E97" s="70"/>
      <c r="F97" s="71"/>
      <c r="G97" s="71">
        <v>200000</v>
      </c>
      <c r="H97" s="71">
        <v>200000</v>
      </c>
      <c r="I97" s="71">
        <v>200000</v>
      </c>
      <c r="J97" s="72">
        <v>200000</v>
      </c>
      <c r="K97" s="70">
        <v>200000</v>
      </c>
      <c r="L97" s="71">
        <v>200000</v>
      </c>
      <c r="M97" s="71">
        <v>200000</v>
      </c>
      <c r="N97" s="71">
        <v>200000</v>
      </c>
      <c r="O97" s="71">
        <v>200000</v>
      </c>
      <c r="P97" s="72">
        <v>200000</v>
      </c>
      <c r="Q97" s="70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2"/>
    </row>
    <row r="98" spans="2:28" x14ac:dyDescent="0.2">
      <c r="B98" s="50"/>
      <c r="C98" s="60" t="s">
        <v>21</v>
      </c>
      <c r="D98" s="60"/>
      <c r="E98" s="61"/>
      <c r="F98" s="62"/>
      <c r="G98" s="62"/>
      <c r="H98" s="62"/>
      <c r="I98" s="62"/>
      <c r="J98" s="63"/>
      <c r="K98" s="61"/>
      <c r="L98" s="62"/>
      <c r="M98" s="62"/>
      <c r="N98" s="62"/>
      <c r="O98" s="62"/>
      <c r="P98" s="63"/>
      <c r="Q98" s="61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3"/>
    </row>
    <row r="99" spans="2:28" x14ac:dyDescent="0.2">
      <c r="B99" s="73" t="s">
        <v>11</v>
      </c>
      <c r="C99" s="74"/>
      <c r="D99" s="74"/>
      <c r="E99" s="75">
        <f>E86-E90</f>
        <v>0</v>
      </c>
      <c r="F99" s="76">
        <f t="shared" ref="F99:P99" si="31">F86-F90</f>
        <v>0</v>
      </c>
      <c r="G99" s="76">
        <f t="shared" si="31"/>
        <v>6679000.0000000037</v>
      </c>
      <c r="H99" s="76">
        <f t="shared" si="31"/>
        <v>1024000.0000000037</v>
      </c>
      <c r="I99" s="76">
        <f t="shared" si="31"/>
        <v>3256000.0000000037</v>
      </c>
      <c r="J99" s="77">
        <f t="shared" si="31"/>
        <v>-798005.69999999925</v>
      </c>
      <c r="K99" s="75">
        <f t="shared" si="31"/>
        <v>4581332.3833333366</v>
      </c>
      <c r="L99" s="76">
        <f t="shared" si="31"/>
        <v>5606590.6614790298</v>
      </c>
      <c r="M99" s="76">
        <f t="shared" si="31"/>
        <v>4460643.6416114792</v>
      </c>
      <c r="N99" s="76">
        <f t="shared" si="31"/>
        <v>4548696.6217439324</v>
      </c>
      <c r="O99" s="76">
        <f t="shared" si="31"/>
        <v>1065994.6349889673</v>
      </c>
      <c r="P99" s="77">
        <f t="shared" si="31"/>
        <v>-1130561.6564017646</v>
      </c>
      <c r="Q99" s="75">
        <f>Q86-Q90</f>
        <v>0</v>
      </c>
      <c r="R99" s="76">
        <f t="shared" ref="R99:AB99" si="32">R86-R90</f>
        <v>0</v>
      </c>
      <c r="S99" s="76">
        <f t="shared" si="32"/>
        <v>0</v>
      </c>
      <c r="T99" s="76">
        <f t="shared" si="32"/>
        <v>0</v>
      </c>
      <c r="U99" s="76">
        <f t="shared" si="32"/>
        <v>0</v>
      </c>
      <c r="V99" s="76">
        <f t="shared" si="32"/>
        <v>0</v>
      </c>
      <c r="W99" s="76">
        <f t="shared" si="32"/>
        <v>0</v>
      </c>
      <c r="X99" s="76">
        <f t="shared" si="32"/>
        <v>0</v>
      </c>
      <c r="Y99" s="76">
        <f t="shared" si="32"/>
        <v>0</v>
      </c>
      <c r="Z99" s="76">
        <f t="shared" si="32"/>
        <v>0</v>
      </c>
      <c r="AA99" s="76">
        <f t="shared" si="32"/>
        <v>0</v>
      </c>
      <c r="AB99" s="77">
        <f t="shared" si="32"/>
        <v>0</v>
      </c>
    </row>
    <row r="100" spans="2:28" x14ac:dyDescent="0.2">
      <c r="B100" s="64" t="s">
        <v>35</v>
      </c>
      <c r="C100" s="65"/>
      <c r="D100" s="65"/>
      <c r="E100" s="66">
        <f>SUM(E101:E102)</f>
        <v>0</v>
      </c>
      <c r="F100" s="76">
        <f t="shared" ref="F100:P100" si="33">SUM(F101:F102)</f>
        <v>0</v>
      </c>
      <c r="G100" s="76">
        <f t="shared" si="33"/>
        <v>0</v>
      </c>
      <c r="H100" s="76">
        <f t="shared" si="33"/>
        <v>0</v>
      </c>
      <c r="I100" s="76">
        <f t="shared" si="33"/>
        <v>0</v>
      </c>
      <c r="J100" s="77">
        <f t="shared" si="33"/>
        <v>0</v>
      </c>
      <c r="K100" s="75">
        <f t="shared" si="33"/>
        <v>0</v>
      </c>
      <c r="L100" s="76">
        <f t="shared" si="33"/>
        <v>0</v>
      </c>
      <c r="M100" s="76">
        <f t="shared" si="33"/>
        <v>0</v>
      </c>
      <c r="N100" s="76">
        <f t="shared" si="33"/>
        <v>0</v>
      </c>
      <c r="O100" s="76">
        <f t="shared" si="33"/>
        <v>0</v>
      </c>
      <c r="P100" s="77">
        <f t="shared" si="33"/>
        <v>0</v>
      </c>
      <c r="Q100" s="66">
        <f>SUM(Q101:Q102)</f>
        <v>0</v>
      </c>
      <c r="R100" s="76">
        <f t="shared" ref="R100:AB100" si="34">SUM(R101:R102)</f>
        <v>0</v>
      </c>
      <c r="S100" s="76">
        <f t="shared" si="34"/>
        <v>0</v>
      </c>
      <c r="T100" s="76">
        <f t="shared" si="34"/>
        <v>0</v>
      </c>
      <c r="U100" s="76">
        <f t="shared" si="34"/>
        <v>0</v>
      </c>
      <c r="V100" s="76">
        <f t="shared" si="34"/>
        <v>0</v>
      </c>
      <c r="W100" s="76">
        <f t="shared" si="34"/>
        <v>0</v>
      </c>
      <c r="X100" s="76">
        <f t="shared" si="34"/>
        <v>0</v>
      </c>
      <c r="Y100" s="76">
        <f t="shared" si="34"/>
        <v>0</v>
      </c>
      <c r="Z100" s="76">
        <f t="shared" si="34"/>
        <v>0</v>
      </c>
      <c r="AA100" s="76">
        <f t="shared" si="34"/>
        <v>0</v>
      </c>
      <c r="AB100" s="77">
        <f t="shared" si="34"/>
        <v>0</v>
      </c>
    </row>
    <row r="101" spans="2:28" x14ac:dyDescent="0.2">
      <c r="B101" s="45"/>
      <c r="C101" s="51" t="s">
        <v>49</v>
      </c>
      <c r="D101" s="51"/>
      <c r="E101" s="52"/>
      <c r="F101" s="53"/>
      <c r="G101" s="53"/>
      <c r="H101" s="53"/>
      <c r="I101" s="53"/>
      <c r="J101" s="54"/>
      <c r="K101" s="52"/>
      <c r="L101" s="53"/>
      <c r="M101" s="53"/>
      <c r="N101" s="53"/>
      <c r="O101" s="53"/>
      <c r="P101" s="54"/>
      <c r="Q101" s="52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4"/>
    </row>
    <row r="102" spans="2:28" x14ac:dyDescent="0.2">
      <c r="B102" s="45"/>
      <c r="C102" s="69"/>
      <c r="D102" s="69"/>
      <c r="E102" s="70"/>
      <c r="F102" s="71"/>
      <c r="G102" s="71"/>
      <c r="H102" s="71"/>
      <c r="I102" s="71"/>
      <c r="J102" s="72"/>
      <c r="K102" s="70"/>
      <c r="L102" s="71"/>
      <c r="M102" s="71"/>
      <c r="N102" s="71"/>
      <c r="O102" s="71"/>
      <c r="P102" s="72"/>
      <c r="Q102" s="70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2"/>
    </row>
    <row r="103" spans="2:28" x14ac:dyDescent="0.2">
      <c r="B103" s="64" t="s">
        <v>36</v>
      </c>
      <c r="C103" s="65"/>
      <c r="D103" s="65"/>
      <c r="E103" s="66">
        <f>SUM(E104:E106)</f>
        <v>0</v>
      </c>
      <c r="F103" s="67">
        <f t="shared" ref="F103:P103" si="35">SUM(F104:F106)</f>
        <v>0</v>
      </c>
      <c r="G103" s="67">
        <f t="shared" si="35"/>
        <v>0</v>
      </c>
      <c r="H103" s="67">
        <f t="shared" si="35"/>
        <v>0</v>
      </c>
      <c r="I103" s="67">
        <f t="shared" si="35"/>
        <v>0</v>
      </c>
      <c r="J103" s="68">
        <f t="shared" si="35"/>
        <v>0</v>
      </c>
      <c r="K103" s="66">
        <f t="shared" si="35"/>
        <v>0</v>
      </c>
      <c r="L103" s="67">
        <f t="shared" si="35"/>
        <v>0</v>
      </c>
      <c r="M103" s="67">
        <f t="shared" si="35"/>
        <v>0</v>
      </c>
      <c r="N103" s="67">
        <f t="shared" si="35"/>
        <v>0</v>
      </c>
      <c r="O103" s="67">
        <f t="shared" si="35"/>
        <v>0</v>
      </c>
      <c r="P103" s="68">
        <f t="shared" si="35"/>
        <v>0</v>
      </c>
      <c r="Q103" s="66">
        <f>SUM(Q104:Q106)</f>
        <v>0</v>
      </c>
      <c r="R103" s="67">
        <f t="shared" ref="R103:AB103" si="36">SUM(R104:R106)</f>
        <v>0</v>
      </c>
      <c r="S103" s="67">
        <f t="shared" si="36"/>
        <v>0</v>
      </c>
      <c r="T103" s="67">
        <f t="shared" si="36"/>
        <v>0</v>
      </c>
      <c r="U103" s="67">
        <f t="shared" si="36"/>
        <v>0</v>
      </c>
      <c r="V103" s="67">
        <f t="shared" si="36"/>
        <v>0</v>
      </c>
      <c r="W103" s="67">
        <f t="shared" si="36"/>
        <v>0</v>
      </c>
      <c r="X103" s="67">
        <f t="shared" si="36"/>
        <v>0</v>
      </c>
      <c r="Y103" s="67">
        <f t="shared" si="36"/>
        <v>0</v>
      </c>
      <c r="Z103" s="67">
        <f t="shared" si="36"/>
        <v>0</v>
      </c>
      <c r="AA103" s="67">
        <f t="shared" si="36"/>
        <v>0</v>
      </c>
      <c r="AB103" s="68">
        <f t="shared" si="36"/>
        <v>0</v>
      </c>
    </row>
    <row r="104" spans="2:28" x14ac:dyDescent="0.2">
      <c r="B104" s="45"/>
      <c r="C104" s="51" t="s">
        <v>50</v>
      </c>
      <c r="D104" s="51"/>
      <c r="E104" s="52"/>
      <c r="F104" s="53"/>
      <c r="G104" s="53"/>
      <c r="H104" s="53"/>
      <c r="I104" s="53"/>
      <c r="J104" s="54"/>
      <c r="K104" s="52"/>
      <c r="L104" s="53"/>
      <c r="M104" s="53"/>
      <c r="N104" s="53"/>
      <c r="O104" s="53"/>
      <c r="P104" s="54"/>
      <c r="Q104" s="52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4"/>
    </row>
    <row r="105" spans="2:28" x14ac:dyDescent="0.2">
      <c r="B105" s="45"/>
      <c r="C105" s="56"/>
      <c r="D105" s="56"/>
      <c r="E105" s="57"/>
      <c r="F105" s="58"/>
      <c r="G105" s="58"/>
      <c r="H105" s="58"/>
      <c r="I105" s="58"/>
      <c r="J105" s="59"/>
      <c r="K105" s="57"/>
      <c r="L105" s="58"/>
      <c r="M105" s="58"/>
      <c r="N105" s="58"/>
      <c r="O105" s="58"/>
      <c r="P105" s="59"/>
      <c r="Q105" s="57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9"/>
    </row>
    <row r="106" spans="2:28" x14ac:dyDescent="0.2">
      <c r="B106" s="45"/>
      <c r="C106" s="69"/>
      <c r="D106" s="69"/>
      <c r="E106" s="70"/>
      <c r="F106" s="71"/>
      <c r="G106" s="71"/>
      <c r="H106" s="71"/>
      <c r="I106" s="71"/>
      <c r="J106" s="72"/>
      <c r="K106" s="70"/>
      <c r="L106" s="71"/>
      <c r="M106" s="71"/>
      <c r="N106" s="71"/>
      <c r="O106" s="71"/>
      <c r="P106" s="72"/>
      <c r="Q106" s="70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2"/>
    </row>
    <row r="107" spans="2:28" x14ac:dyDescent="0.2">
      <c r="B107" s="64" t="s">
        <v>37</v>
      </c>
      <c r="C107" s="65"/>
      <c r="D107" s="65"/>
      <c r="E107" s="66">
        <f>E100-E103</f>
        <v>0</v>
      </c>
      <c r="F107" s="67">
        <f t="shared" ref="F107:P107" si="37">F100-F103</f>
        <v>0</v>
      </c>
      <c r="G107" s="67">
        <f t="shared" si="37"/>
        <v>0</v>
      </c>
      <c r="H107" s="67">
        <f t="shared" si="37"/>
        <v>0</v>
      </c>
      <c r="I107" s="67">
        <f t="shared" si="37"/>
        <v>0</v>
      </c>
      <c r="J107" s="68">
        <f t="shared" si="37"/>
        <v>0</v>
      </c>
      <c r="K107" s="66">
        <f t="shared" si="37"/>
        <v>0</v>
      </c>
      <c r="L107" s="67">
        <f t="shared" si="37"/>
        <v>0</v>
      </c>
      <c r="M107" s="67">
        <f t="shared" si="37"/>
        <v>0</v>
      </c>
      <c r="N107" s="67">
        <f t="shared" si="37"/>
        <v>0</v>
      </c>
      <c r="O107" s="67">
        <f t="shared" si="37"/>
        <v>0</v>
      </c>
      <c r="P107" s="68">
        <f t="shared" si="37"/>
        <v>0</v>
      </c>
      <c r="Q107" s="66">
        <f>Q100-Q103</f>
        <v>0</v>
      </c>
      <c r="R107" s="67">
        <f t="shared" ref="R107:AB107" si="38">R100-R103</f>
        <v>0</v>
      </c>
      <c r="S107" s="67">
        <f t="shared" si="38"/>
        <v>0</v>
      </c>
      <c r="T107" s="67">
        <f t="shared" si="38"/>
        <v>0</v>
      </c>
      <c r="U107" s="67">
        <f t="shared" si="38"/>
        <v>0</v>
      </c>
      <c r="V107" s="67">
        <f t="shared" si="38"/>
        <v>0</v>
      </c>
      <c r="W107" s="67">
        <f t="shared" si="38"/>
        <v>0</v>
      </c>
      <c r="X107" s="67">
        <f t="shared" si="38"/>
        <v>0</v>
      </c>
      <c r="Y107" s="67">
        <f t="shared" si="38"/>
        <v>0</v>
      </c>
      <c r="Z107" s="67">
        <f t="shared" si="38"/>
        <v>0</v>
      </c>
      <c r="AA107" s="67">
        <f t="shared" si="38"/>
        <v>0</v>
      </c>
      <c r="AB107" s="68">
        <f t="shared" si="38"/>
        <v>0</v>
      </c>
    </row>
    <row r="108" spans="2:28" x14ac:dyDescent="0.2">
      <c r="B108" s="78" t="s">
        <v>38</v>
      </c>
      <c r="C108" s="79"/>
      <c r="D108" s="157"/>
      <c r="E108" s="80">
        <f>E99+E107</f>
        <v>0</v>
      </c>
      <c r="F108" s="81">
        <f t="shared" ref="F108:P108" si="39">F99+F107</f>
        <v>0</v>
      </c>
      <c r="G108" s="81">
        <f t="shared" si="39"/>
        <v>6679000.0000000037</v>
      </c>
      <c r="H108" s="81">
        <f t="shared" si="39"/>
        <v>1024000.0000000037</v>
      </c>
      <c r="I108" s="81">
        <f t="shared" si="39"/>
        <v>3256000.0000000037</v>
      </c>
      <c r="J108" s="82">
        <f t="shared" si="39"/>
        <v>-798005.69999999925</v>
      </c>
      <c r="K108" s="80">
        <f t="shared" si="39"/>
        <v>4581332.3833333366</v>
      </c>
      <c r="L108" s="81">
        <f t="shared" si="39"/>
        <v>5606590.6614790298</v>
      </c>
      <c r="M108" s="81">
        <f t="shared" si="39"/>
        <v>4460643.6416114792</v>
      </c>
      <c r="N108" s="81">
        <f t="shared" si="39"/>
        <v>4548696.6217439324</v>
      </c>
      <c r="O108" s="81">
        <f t="shared" si="39"/>
        <v>1065994.6349889673</v>
      </c>
      <c r="P108" s="82">
        <f t="shared" si="39"/>
        <v>-1130561.6564017646</v>
      </c>
      <c r="Q108" s="80">
        <f>Q99+Q107</f>
        <v>0</v>
      </c>
      <c r="R108" s="81">
        <f t="shared" ref="R108:AB108" si="40">R99+R107</f>
        <v>0</v>
      </c>
      <c r="S108" s="81">
        <f t="shared" si="40"/>
        <v>0</v>
      </c>
      <c r="T108" s="81">
        <f t="shared" si="40"/>
        <v>0</v>
      </c>
      <c r="U108" s="81">
        <f t="shared" si="40"/>
        <v>0</v>
      </c>
      <c r="V108" s="81">
        <f t="shared" si="40"/>
        <v>0</v>
      </c>
      <c r="W108" s="81">
        <f t="shared" si="40"/>
        <v>0</v>
      </c>
      <c r="X108" s="81">
        <f t="shared" si="40"/>
        <v>0</v>
      </c>
      <c r="Y108" s="81">
        <f t="shared" si="40"/>
        <v>0</v>
      </c>
      <c r="Z108" s="81">
        <f t="shared" si="40"/>
        <v>0</v>
      </c>
      <c r="AA108" s="81">
        <f t="shared" si="40"/>
        <v>0</v>
      </c>
      <c r="AB108" s="82">
        <f t="shared" si="40"/>
        <v>0</v>
      </c>
    </row>
    <row r="109" spans="2:28" x14ac:dyDescent="0.2">
      <c r="B109" s="45" t="s">
        <v>39</v>
      </c>
      <c r="C109" s="46"/>
      <c r="D109" s="46"/>
      <c r="E109" s="47">
        <f>SUM(E110:E114)</f>
        <v>0</v>
      </c>
      <c r="F109" s="48">
        <f t="shared" ref="F109:P109" si="41">SUM(F110:F114)</f>
        <v>0</v>
      </c>
      <c r="G109" s="48">
        <f t="shared" si="41"/>
        <v>0</v>
      </c>
      <c r="H109" s="48">
        <f t="shared" si="41"/>
        <v>0</v>
      </c>
      <c r="I109" s="48">
        <f t="shared" si="41"/>
        <v>0</v>
      </c>
      <c r="J109" s="49">
        <f t="shared" si="41"/>
        <v>0</v>
      </c>
      <c r="K109" s="47">
        <f t="shared" si="41"/>
        <v>0</v>
      </c>
      <c r="L109" s="48">
        <f t="shared" si="41"/>
        <v>0</v>
      </c>
      <c r="M109" s="48">
        <f t="shared" si="41"/>
        <v>0</v>
      </c>
      <c r="N109" s="48">
        <f t="shared" si="41"/>
        <v>0</v>
      </c>
      <c r="O109" s="48">
        <f t="shared" si="41"/>
        <v>0</v>
      </c>
      <c r="P109" s="49">
        <f t="shared" si="41"/>
        <v>0</v>
      </c>
      <c r="Q109" s="47">
        <f>SUM(Q110:Q114)</f>
        <v>0</v>
      </c>
      <c r="R109" s="48">
        <f t="shared" ref="R109:AB109" si="42">SUM(R110:R114)</f>
        <v>0</v>
      </c>
      <c r="S109" s="48">
        <f t="shared" si="42"/>
        <v>0</v>
      </c>
      <c r="T109" s="48">
        <f t="shared" si="42"/>
        <v>0</v>
      </c>
      <c r="U109" s="48">
        <f t="shared" si="42"/>
        <v>0</v>
      </c>
      <c r="V109" s="48">
        <f t="shared" si="42"/>
        <v>0</v>
      </c>
      <c r="W109" s="48">
        <f t="shared" si="42"/>
        <v>0</v>
      </c>
      <c r="X109" s="48">
        <f t="shared" si="42"/>
        <v>0</v>
      </c>
      <c r="Y109" s="48">
        <f t="shared" si="42"/>
        <v>0</v>
      </c>
      <c r="Z109" s="48">
        <f t="shared" si="42"/>
        <v>0</v>
      </c>
      <c r="AA109" s="48">
        <f t="shared" si="42"/>
        <v>0</v>
      </c>
      <c r="AB109" s="49">
        <f t="shared" si="42"/>
        <v>0</v>
      </c>
    </row>
    <row r="110" spans="2:28" x14ac:dyDescent="0.2">
      <c r="B110" s="50"/>
      <c r="C110" s="51" t="str">
        <f>C116</f>
        <v>○○銀行</v>
      </c>
      <c r="D110" s="51"/>
      <c r="E110" s="52"/>
      <c r="F110" s="53"/>
      <c r="G110" s="53"/>
      <c r="H110" s="53"/>
      <c r="I110" s="53"/>
      <c r="J110" s="54"/>
      <c r="K110" s="52"/>
      <c r="L110" s="53"/>
      <c r="M110" s="53"/>
      <c r="N110" s="53"/>
      <c r="O110" s="53"/>
      <c r="P110" s="54"/>
      <c r="Q110" s="52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4"/>
    </row>
    <row r="111" spans="2:28" x14ac:dyDescent="0.2">
      <c r="B111" s="50"/>
      <c r="C111" s="56" t="str">
        <f>C117</f>
        <v>□□銀行</v>
      </c>
      <c r="D111" s="56"/>
      <c r="E111" s="57"/>
      <c r="F111" s="58"/>
      <c r="G111" s="58"/>
      <c r="H111" s="58"/>
      <c r="I111" s="58"/>
      <c r="J111" s="59"/>
      <c r="K111" s="57"/>
      <c r="L111" s="58"/>
      <c r="M111" s="58"/>
      <c r="N111" s="58"/>
      <c r="O111" s="58"/>
      <c r="P111" s="59"/>
      <c r="Q111" s="57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9"/>
    </row>
    <row r="112" spans="2:28" x14ac:dyDescent="0.2">
      <c r="B112" s="50"/>
      <c r="C112" s="56" t="str">
        <f>C118</f>
        <v>△△信用金庫</v>
      </c>
      <c r="D112" s="56"/>
      <c r="E112" s="57"/>
      <c r="F112" s="58"/>
      <c r="G112" s="58"/>
      <c r="H112" s="58"/>
      <c r="I112" s="58"/>
      <c r="J112" s="59"/>
      <c r="K112" s="57"/>
      <c r="L112" s="58"/>
      <c r="M112" s="58"/>
      <c r="N112" s="58"/>
      <c r="O112" s="58"/>
      <c r="P112" s="59"/>
      <c r="Q112" s="57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9"/>
    </row>
    <row r="113" spans="2:30" x14ac:dyDescent="0.2">
      <c r="B113" s="50"/>
      <c r="C113" s="56" t="str">
        <f>C119</f>
        <v>日本公庫</v>
      </c>
      <c r="D113" s="56"/>
      <c r="E113" s="57"/>
      <c r="F113" s="58"/>
      <c r="G113" s="58"/>
      <c r="H113" s="58"/>
      <c r="I113" s="58"/>
      <c r="J113" s="59"/>
      <c r="K113" s="57"/>
      <c r="L113" s="58"/>
      <c r="M113" s="58"/>
      <c r="N113" s="58"/>
      <c r="O113" s="58"/>
      <c r="P113" s="59"/>
      <c r="Q113" s="57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9"/>
    </row>
    <row r="114" spans="2:30" x14ac:dyDescent="0.2">
      <c r="B114" s="83"/>
      <c r="C114" s="60"/>
      <c r="D114" s="60"/>
      <c r="E114" s="61"/>
      <c r="F114" s="62"/>
      <c r="G114" s="62"/>
      <c r="H114" s="62"/>
      <c r="I114" s="62"/>
      <c r="J114" s="63"/>
      <c r="K114" s="61"/>
      <c r="L114" s="62"/>
      <c r="M114" s="62"/>
      <c r="N114" s="62"/>
      <c r="O114" s="62"/>
      <c r="P114" s="63"/>
      <c r="Q114" s="61"/>
      <c r="R114" s="62"/>
      <c r="S114" s="62"/>
      <c r="T114" s="62"/>
      <c r="U114" s="62"/>
      <c r="V114" s="62"/>
      <c r="W114" s="62"/>
      <c r="X114" s="62"/>
      <c r="Y114" s="62"/>
      <c r="Z114" s="62"/>
      <c r="AA114" s="62"/>
      <c r="AB114" s="63"/>
    </row>
    <row r="115" spans="2:30" x14ac:dyDescent="0.2">
      <c r="B115" s="73" t="s">
        <v>51</v>
      </c>
      <c r="C115" s="74"/>
      <c r="D115" s="74"/>
      <c r="E115" s="75">
        <f>SUM(E116:E120)</f>
        <v>0</v>
      </c>
      <c r="F115" s="76">
        <f>SUM(F116:F120)</f>
        <v>0</v>
      </c>
      <c r="G115" s="76">
        <f t="shared" ref="G115:P115" si="43">SUM(G116:G120)</f>
        <v>320000</v>
      </c>
      <c r="H115" s="76">
        <f t="shared" si="43"/>
        <v>320000</v>
      </c>
      <c r="I115" s="76">
        <f t="shared" si="43"/>
        <v>320000</v>
      </c>
      <c r="J115" s="77">
        <f t="shared" si="43"/>
        <v>320000</v>
      </c>
      <c r="K115" s="75">
        <f t="shared" si="43"/>
        <v>320000</v>
      </c>
      <c r="L115" s="76">
        <f t="shared" si="43"/>
        <v>320000</v>
      </c>
      <c r="M115" s="76">
        <f t="shared" si="43"/>
        <v>320000</v>
      </c>
      <c r="N115" s="76">
        <f t="shared" si="43"/>
        <v>320000</v>
      </c>
      <c r="O115" s="76">
        <f t="shared" si="43"/>
        <v>320000</v>
      </c>
      <c r="P115" s="77">
        <f t="shared" si="43"/>
        <v>320000</v>
      </c>
      <c r="Q115" s="75">
        <f>SUM(Q116:Q120)</f>
        <v>0</v>
      </c>
      <c r="R115" s="76">
        <f>SUM(R116:R120)</f>
        <v>0</v>
      </c>
      <c r="S115" s="76">
        <f t="shared" ref="S115:AB115" si="44">SUM(S116:S120)</f>
        <v>0</v>
      </c>
      <c r="T115" s="76">
        <f t="shared" si="44"/>
        <v>0</v>
      </c>
      <c r="U115" s="76">
        <f t="shared" si="44"/>
        <v>0</v>
      </c>
      <c r="V115" s="76">
        <f t="shared" si="44"/>
        <v>0</v>
      </c>
      <c r="W115" s="76">
        <f t="shared" si="44"/>
        <v>0</v>
      </c>
      <c r="X115" s="76">
        <f t="shared" si="44"/>
        <v>0</v>
      </c>
      <c r="Y115" s="76">
        <f t="shared" si="44"/>
        <v>0</v>
      </c>
      <c r="Z115" s="76">
        <f t="shared" si="44"/>
        <v>0</v>
      </c>
      <c r="AA115" s="76">
        <f t="shared" si="44"/>
        <v>0</v>
      </c>
      <c r="AB115" s="77">
        <f t="shared" si="44"/>
        <v>0</v>
      </c>
    </row>
    <row r="116" spans="2:30" x14ac:dyDescent="0.2">
      <c r="B116" s="50"/>
      <c r="C116" s="85" t="s">
        <v>40</v>
      </c>
      <c r="D116" s="85"/>
      <c r="E116" s="86"/>
      <c r="F116" s="87"/>
      <c r="G116" s="87">
        <v>200000</v>
      </c>
      <c r="H116" s="87">
        <v>200000</v>
      </c>
      <c r="I116" s="87">
        <v>200000</v>
      </c>
      <c r="J116" s="88">
        <v>200000</v>
      </c>
      <c r="K116" s="86">
        <v>200000</v>
      </c>
      <c r="L116" s="87">
        <v>200000</v>
      </c>
      <c r="M116" s="87">
        <v>200000</v>
      </c>
      <c r="N116" s="87">
        <v>200000</v>
      </c>
      <c r="O116" s="87">
        <v>200000</v>
      </c>
      <c r="P116" s="88">
        <v>200000</v>
      </c>
      <c r="Q116" s="86"/>
      <c r="R116" s="87"/>
      <c r="S116" s="87"/>
      <c r="T116" s="87"/>
      <c r="U116" s="87"/>
      <c r="V116" s="87"/>
      <c r="W116" s="87"/>
      <c r="X116" s="87"/>
      <c r="Y116" s="87"/>
      <c r="Z116" s="87"/>
      <c r="AA116" s="87"/>
      <c r="AB116" s="88"/>
    </row>
    <row r="117" spans="2:30" x14ac:dyDescent="0.2">
      <c r="B117" s="50"/>
      <c r="C117" s="56" t="s">
        <v>41</v>
      </c>
      <c r="D117" s="56"/>
      <c r="E117" s="57"/>
      <c r="F117" s="58"/>
      <c r="G117" s="58">
        <v>120000</v>
      </c>
      <c r="H117" s="58">
        <v>120000</v>
      </c>
      <c r="I117" s="58">
        <v>120000</v>
      </c>
      <c r="J117" s="59">
        <v>120000</v>
      </c>
      <c r="K117" s="57">
        <v>120000</v>
      </c>
      <c r="L117" s="58">
        <v>120000</v>
      </c>
      <c r="M117" s="58">
        <v>120000</v>
      </c>
      <c r="N117" s="58">
        <v>120000</v>
      </c>
      <c r="O117" s="58">
        <v>120000</v>
      </c>
      <c r="P117" s="59">
        <v>120000</v>
      </c>
      <c r="Q117" s="57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9"/>
    </row>
    <row r="118" spans="2:30" x14ac:dyDescent="0.2">
      <c r="B118" s="50"/>
      <c r="C118" s="56" t="s">
        <v>42</v>
      </c>
      <c r="D118" s="56"/>
      <c r="E118" s="57"/>
      <c r="F118" s="58"/>
      <c r="G118" s="58"/>
      <c r="H118" s="58"/>
      <c r="I118" s="58"/>
      <c r="J118" s="59"/>
      <c r="K118" s="57"/>
      <c r="L118" s="58"/>
      <c r="M118" s="58"/>
      <c r="N118" s="58"/>
      <c r="O118" s="58"/>
      <c r="P118" s="59"/>
      <c r="Q118" s="57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9"/>
    </row>
    <row r="119" spans="2:30" x14ac:dyDescent="0.2">
      <c r="B119" s="89"/>
      <c r="C119" s="56" t="s">
        <v>43</v>
      </c>
      <c r="D119" s="56"/>
      <c r="E119" s="57"/>
      <c r="F119" s="58"/>
      <c r="G119" s="58"/>
      <c r="H119" s="58"/>
      <c r="I119" s="58"/>
      <c r="J119" s="59"/>
      <c r="K119" s="57"/>
      <c r="L119" s="58"/>
      <c r="M119" s="58"/>
      <c r="N119" s="58"/>
      <c r="O119" s="58"/>
      <c r="P119" s="59"/>
      <c r="Q119" s="57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9"/>
    </row>
    <row r="120" spans="2:30" x14ac:dyDescent="0.2">
      <c r="B120" s="90"/>
      <c r="C120" s="60"/>
      <c r="D120" s="60"/>
      <c r="E120" s="61"/>
      <c r="F120" s="62"/>
      <c r="G120" s="62"/>
      <c r="H120" s="62"/>
      <c r="I120" s="62"/>
      <c r="J120" s="63"/>
      <c r="K120" s="61"/>
      <c r="L120" s="62"/>
      <c r="M120" s="62"/>
      <c r="N120" s="62"/>
      <c r="O120" s="62"/>
      <c r="P120" s="63"/>
      <c r="Q120" s="61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3"/>
    </row>
    <row r="121" spans="2:30" x14ac:dyDescent="0.2">
      <c r="B121" s="78" t="s">
        <v>53</v>
      </c>
      <c r="C121" s="79"/>
      <c r="D121" s="157"/>
      <c r="E121" s="80">
        <f>E108+E109-E115</f>
        <v>0</v>
      </c>
      <c r="F121" s="80">
        <f t="shared" ref="F121:AB121" si="45">F108+F109-F115</f>
        <v>0</v>
      </c>
      <c r="G121" s="80">
        <f t="shared" si="45"/>
        <v>6359000.0000000037</v>
      </c>
      <c r="H121" s="80">
        <f t="shared" si="45"/>
        <v>704000.00000000373</v>
      </c>
      <c r="I121" s="80">
        <f t="shared" si="45"/>
        <v>2936000.0000000037</v>
      </c>
      <c r="J121" s="80">
        <f t="shared" si="45"/>
        <v>-1118005.6999999993</v>
      </c>
      <c r="K121" s="80">
        <f t="shared" si="45"/>
        <v>4261332.3833333366</v>
      </c>
      <c r="L121" s="80">
        <f t="shared" si="45"/>
        <v>5286590.6614790298</v>
      </c>
      <c r="M121" s="80">
        <f t="shared" si="45"/>
        <v>4140643.6416114792</v>
      </c>
      <c r="N121" s="80">
        <f t="shared" si="45"/>
        <v>4228696.6217439324</v>
      </c>
      <c r="O121" s="80">
        <f t="shared" si="45"/>
        <v>745994.63498896733</v>
      </c>
      <c r="P121" s="80">
        <f t="shared" si="45"/>
        <v>-1450561.6564017646</v>
      </c>
      <c r="Q121" s="80">
        <f t="shared" si="45"/>
        <v>0</v>
      </c>
      <c r="R121" s="80">
        <f t="shared" si="45"/>
        <v>0</v>
      </c>
      <c r="S121" s="80">
        <f t="shared" si="45"/>
        <v>0</v>
      </c>
      <c r="T121" s="80">
        <f t="shared" si="45"/>
        <v>0</v>
      </c>
      <c r="U121" s="80">
        <f t="shared" si="45"/>
        <v>0</v>
      </c>
      <c r="V121" s="80">
        <f t="shared" si="45"/>
        <v>0</v>
      </c>
      <c r="W121" s="80">
        <f t="shared" si="45"/>
        <v>0</v>
      </c>
      <c r="X121" s="80">
        <f t="shared" si="45"/>
        <v>0</v>
      </c>
      <c r="Y121" s="80">
        <f t="shared" si="45"/>
        <v>0</v>
      </c>
      <c r="Z121" s="80">
        <f t="shared" si="45"/>
        <v>0</v>
      </c>
      <c r="AA121" s="80">
        <f t="shared" si="45"/>
        <v>0</v>
      </c>
      <c r="AB121" s="80">
        <f t="shared" si="45"/>
        <v>0</v>
      </c>
    </row>
    <row r="122" spans="2:30" x14ac:dyDescent="0.2">
      <c r="B122" s="45" t="s">
        <v>52</v>
      </c>
      <c r="C122" s="46"/>
      <c r="D122" s="46"/>
      <c r="E122" s="84">
        <v>40000000</v>
      </c>
      <c r="F122" s="48">
        <f>E123</f>
        <v>40000000</v>
      </c>
      <c r="G122" s="48">
        <f t="shared" ref="G122:P122" si="46">F123</f>
        <v>40000000</v>
      </c>
      <c r="H122" s="48">
        <f t="shared" si="46"/>
        <v>46359000</v>
      </c>
      <c r="I122" s="48">
        <f t="shared" si="46"/>
        <v>47063000</v>
      </c>
      <c r="J122" s="49">
        <f t="shared" si="46"/>
        <v>49999000</v>
      </c>
      <c r="K122" s="47">
        <f t="shared" si="46"/>
        <v>48880994.299999997</v>
      </c>
      <c r="L122" s="48">
        <f t="shared" si="46"/>
        <v>53142326.683333337</v>
      </c>
      <c r="M122" s="48">
        <f t="shared" si="46"/>
        <v>58428917.344812363</v>
      </c>
      <c r="N122" s="48">
        <f t="shared" si="46"/>
        <v>62569560.986423843</v>
      </c>
      <c r="O122" s="48">
        <f t="shared" si="46"/>
        <v>66798257.608167775</v>
      </c>
      <c r="P122" s="49">
        <f t="shared" si="46"/>
        <v>67544252.243156746</v>
      </c>
      <c r="Q122" s="47">
        <f>P123</f>
        <v>66093690.586754978</v>
      </c>
      <c r="R122" s="48">
        <f>Q123</f>
        <v>66093690.586754978</v>
      </c>
      <c r="S122" s="48">
        <f t="shared" ref="S122:AB122" si="47">R123</f>
        <v>66093690.586754978</v>
      </c>
      <c r="T122" s="48">
        <f t="shared" si="47"/>
        <v>66093690.586754978</v>
      </c>
      <c r="U122" s="48">
        <f t="shared" si="47"/>
        <v>66093690.586754978</v>
      </c>
      <c r="V122" s="48">
        <f t="shared" si="47"/>
        <v>66093690.586754978</v>
      </c>
      <c r="W122" s="48">
        <f t="shared" si="47"/>
        <v>66093690.586754978</v>
      </c>
      <c r="X122" s="48">
        <f t="shared" si="47"/>
        <v>66093690.586754978</v>
      </c>
      <c r="Y122" s="48">
        <f t="shared" si="47"/>
        <v>66093690.586754978</v>
      </c>
      <c r="Z122" s="48">
        <f t="shared" si="47"/>
        <v>66093690.586754978</v>
      </c>
      <c r="AA122" s="48">
        <f t="shared" si="47"/>
        <v>66093690.586754978</v>
      </c>
      <c r="AB122" s="49">
        <f t="shared" si="47"/>
        <v>66093690.586754978</v>
      </c>
    </row>
    <row r="123" spans="2:30" x14ac:dyDescent="0.2">
      <c r="B123" s="91" t="s">
        <v>54</v>
      </c>
      <c r="C123" s="92"/>
      <c r="D123" s="92"/>
      <c r="E123" s="80">
        <f>E122+E121</f>
        <v>40000000</v>
      </c>
      <c r="F123" s="81">
        <f>F122+F121</f>
        <v>40000000</v>
      </c>
      <c r="G123" s="81">
        <f t="shared" ref="G123:P123" si="48">G122+G121</f>
        <v>46359000</v>
      </c>
      <c r="H123" s="81">
        <f t="shared" si="48"/>
        <v>47063000</v>
      </c>
      <c r="I123" s="81">
        <f t="shared" si="48"/>
        <v>49999000</v>
      </c>
      <c r="J123" s="82">
        <f t="shared" si="48"/>
        <v>48880994.299999997</v>
      </c>
      <c r="K123" s="80">
        <f t="shared" si="48"/>
        <v>53142326.683333337</v>
      </c>
      <c r="L123" s="81">
        <f t="shared" si="48"/>
        <v>58428917.344812363</v>
      </c>
      <c r="M123" s="81">
        <f t="shared" si="48"/>
        <v>62569560.986423843</v>
      </c>
      <c r="N123" s="81">
        <f t="shared" si="48"/>
        <v>66798257.608167775</v>
      </c>
      <c r="O123" s="81">
        <f t="shared" si="48"/>
        <v>67544252.243156746</v>
      </c>
      <c r="P123" s="82">
        <f t="shared" si="48"/>
        <v>66093690.586754978</v>
      </c>
      <c r="Q123" s="80">
        <f>Q122+Q121</f>
        <v>66093690.586754978</v>
      </c>
      <c r="R123" s="81">
        <f>R122+R121</f>
        <v>66093690.586754978</v>
      </c>
      <c r="S123" s="81">
        <f t="shared" ref="S123:AB123" si="49">S122+S121</f>
        <v>66093690.586754978</v>
      </c>
      <c r="T123" s="81">
        <f t="shared" si="49"/>
        <v>66093690.586754978</v>
      </c>
      <c r="U123" s="81">
        <f t="shared" si="49"/>
        <v>66093690.586754978</v>
      </c>
      <c r="V123" s="81">
        <f t="shared" si="49"/>
        <v>66093690.586754978</v>
      </c>
      <c r="W123" s="81">
        <f t="shared" si="49"/>
        <v>66093690.586754978</v>
      </c>
      <c r="X123" s="81">
        <f t="shared" si="49"/>
        <v>66093690.586754978</v>
      </c>
      <c r="Y123" s="81">
        <f t="shared" si="49"/>
        <v>66093690.586754978</v>
      </c>
      <c r="Z123" s="81">
        <f t="shared" si="49"/>
        <v>66093690.586754978</v>
      </c>
      <c r="AA123" s="81">
        <f t="shared" si="49"/>
        <v>66093690.586754978</v>
      </c>
      <c r="AB123" s="82">
        <f t="shared" si="49"/>
        <v>66093690.586754978</v>
      </c>
    </row>
    <row r="125" spans="2:30" x14ac:dyDescent="0.2">
      <c r="B125" s="93"/>
      <c r="C125" s="94"/>
      <c r="D125" s="94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5"/>
      <c r="Q125" s="96"/>
      <c r="R125" s="97"/>
      <c r="S125" s="95"/>
      <c r="T125" s="98"/>
      <c r="U125" s="98"/>
      <c r="V125" s="95"/>
      <c r="W125" s="95"/>
      <c r="X125" s="95"/>
      <c r="Y125" s="95"/>
      <c r="Z125" s="95"/>
      <c r="AA125" s="95"/>
      <c r="AB125" s="95"/>
      <c r="AC125" s="96"/>
      <c r="AD125" s="96"/>
    </row>
    <row r="126" spans="2:30" x14ac:dyDescent="0.2">
      <c r="B126" s="93"/>
      <c r="C126" s="94"/>
      <c r="D126" s="94"/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5"/>
      <c r="Q126" s="96"/>
      <c r="R126" s="97"/>
      <c r="S126" s="95"/>
      <c r="T126" s="98"/>
      <c r="U126" s="98"/>
      <c r="V126" s="95"/>
      <c r="W126" s="95"/>
      <c r="X126" s="95"/>
      <c r="Y126" s="95"/>
      <c r="Z126" s="95"/>
      <c r="AA126" s="95"/>
      <c r="AB126" s="95"/>
      <c r="AC126" s="96"/>
      <c r="AD126" s="96"/>
    </row>
    <row r="127" spans="2:30" x14ac:dyDescent="0.2">
      <c r="B127" s="96"/>
      <c r="C127" s="96"/>
      <c r="D127" s="96"/>
      <c r="E127" s="96"/>
      <c r="F127" s="97"/>
      <c r="G127" s="95"/>
      <c r="H127" s="98"/>
      <c r="I127" s="98"/>
      <c r="J127" s="95"/>
      <c r="K127" s="95"/>
      <c r="L127" s="95"/>
      <c r="M127" s="95"/>
      <c r="N127" s="95"/>
      <c r="O127" s="95"/>
      <c r="P127" s="95"/>
      <c r="Q127" s="96"/>
      <c r="R127" s="97"/>
      <c r="S127" s="95"/>
      <c r="T127" s="98"/>
      <c r="U127" s="98"/>
      <c r="V127" s="95"/>
      <c r="W127" s="95"/>
      <c r="X127" s="95"/>
      <c r="Y127" s="95"/>
      <c r="Z127" s="95"/>
      <c r="AA127" s="95"/>
      <c r="AB127" s="95"/>
      <c r="AC127" s="96"/>
      <c r="AD127" s="96"/>
    </row>
    <row r="128" spans="2:30" x14ac:dyDescent="0.2">
      <c r="B128" s="96"/>
      <c r="C128" s="96"/>
      <c r="D128" s="96"/>
      <c r="E128" s="96"/>
      <c r="F128" s="97"/>
      <c r="G128" s="95"/>
      <c r="H128" s="98"/>
      <c r="I128" s="98"/>
      <c r="J128" s="95"/>
      <c r="K128" s="95"/>
      <c r="L128" s="95"/>
      <c r="M128" s="95"/>
      <c r="N128" s="95"/>
      <c r="O128" s="95"/>
      <c r="P128" s="95"/>
      <c r="Q128" s="96"/>
      <c r="R128" s="97"/>
      <c r="S128" s="95"/>
      <c r="T128" s="98"/>
      <c r="U128" s="98"/>
      <c r="V128" s="95"/>
      <c r="W128" s="95"/>
      <c r="X128" s="95"/>
      <c r="Y128" s="95"/>
      <c r="Z128" s="95"/>
      <c r="AA128" s="95"/>
      <c r="AB128" s="95"/>
      <c r="AC128" s="96"/>
      <c r="AD128" s="96"/>
    </row>
    <row r="129" spans="2:30" x14ac:dyDescent="0.2">
      <c r="B129" s="96"/>
      <c r="C129" s="96"/>
      <c r="D129" s="96"/>
      <c r="E129" s="96"/>
      <c r="F129" s="97"/>
      <c r="G129" s="95"/>
      <c r="H129" s="98"/>
      <c r="I129" s="98"/>
      <c r="J129" s="95"/>
      <c r="K129" s="95"/>
      <c r="L129" s="95"/>
      <c r="M129" s="95"/>
      <c r="N129" s="95"/>
      <c r="O129" s="95"/>
      <c r="P129" s="95"/>
      <c r="Q129" s="96"/>
      <c r="R129" s="97"/>
      <c r="S129" s="95"/>
      <c r="T129" s="98"/>
      <c r="U129" s="98"/>
      <c r="V129" s="95"/>
      <c r="W129" s="95"/>
      <c r="X129" s="95"/>
      <c r="Y129" s="95"/>
      <c r="Z129" s="95"/>
      <c r="AA129" s="95"/>
      <c r="AB129" s="95"/>
      <c r="AC129" s="96"/>
      <c r="AD129" s="96"/>
    </row>
  </sheetData>
  <mergeCells count="14">
    <mergeCell ref="B108:C108"/>
    <mergeCell ref="B121:C121"/>
    <mergeCell ref="B83:C85"/>
    <mergeCell ref="E83:P83"/>
    <mergeCell ref="Q83:AB83"/>
    <mergeCell ref="E84:J84"/>
    <mergeCell ref="K84:P84"/>
    <mergeCell ref="Q84:AB84"/>
    <mergeCell ref="B4:C6"/>
    <mergeCell ref="E4:P4"/>
    <mergeCell ref="Q4:AB4"/>
    <mergeCell ref="E5:J5"/>
    <mergeCell ref="K5:P5"/>
    <mergeCell ref="Q5:AB5"/>
  </mergeCells>
  <phoneticPr fontId="5"/>
  <printOptions horizontalCentered="1"/>
  <pageMargins left="0.39370078740157483" right="0.39370078740157483" top="0.59055118110236227" bottom="0.59055118110236227" header="0.11811023622047245" footer="0.11811023622047245"/>
  <pageSetup paperSize="8" scale="53" orientation="landscape" cellComments="asDisplayed" r:id="rId1"/>
  <headerFooter scaleWithDoc="0" alignWithMargins="0"/>
  <rowBreaks count="1" manualBreakCount="1">
    <brk id="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月次損益・資金繰り予定表</vt:lpstr>
      <vt:lpstr>月次損益・資金繰り予定表 (サンプル)</vt:lpstr>
      <vt:lpstr>月次損益・資金繰り予定表!Print_Area</vt:lpstr>
      <vt:lpstr>'月次損益・資金繰り予定表 (サンプル)'!Print_Area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2025-11-30T14:48:50Z</dcterms:created>
  <dcterms:modified xsi:type="dcterms:W3CDTF">2025-11-30T14:59:36Z</dcterms:modified>
</cp:coreProperties>
</file>